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20" windowHeight="8295" tabRatio="889" activeTab="0"/>
  </bookViews>
  <sheets>
    <sheet name="一般会計決算書 " sheetId="1" r:id="rId1"/>
    <sheet name="運営対策会計" sheetId="2" r:id="rId2"/>
    <sheet name="行事、記念誌会計" sheetId="3" r:id="rId3"/>
    <sheet name="退職積立金会計" sheetId="4" r:id="rId4"/>
    <sheet name="リーダーシップ決算書①" sheetId="5" r:id="rId5"/>
    <sheet name="リーダーシップ決算書②" sheetId="6" r:id="rId6"/>
    <sheet name="あっせん会計決算書①" sheetId="7" r:id="rId7"/>
    <sheet name="あっせん決算書②" sheetId="8" r:id="rId8"/>
    <sheet name="基金会計" sheetId="9" r:id="rId9"/>
  </sheets>
  <definedNames/>
  <calcPr fullCalcOnLoad="1"/>
</workbook>
</file>

<file path=xl/sharedStrings.xml><?xml version="1.0" encoding="utf-8"?>
<sst xmlns="http://schemas.openxmlformats.org/spreadsheetml/2006/main" count="417" uniqueCount="207">
  <si>
    <t>給料手当</t>
  </si>
  <si>
    <t>通勤手当</t>
  </si>
  <si>
    <t>需用費</t>
  </si>
  <si>
    <t>賃借料</t>
  </si>
  <si>
    <t>雑費</t>
  </si>
  <si>
    <t>職員退職積立金</t>
  </si>
  <si>
    <t>予備費</t>
  </si>
  <si>
    <t>収 入 合 計</t>
  </si>
  <si>
    <t>（単位：円）</t>
  </si>
  <si>
    <t>日本学校農業クラブ連盟</t>
  </si>
  <si>
    <t>旅費交通費</t>
  </si>
  <si>
    <t>水道光熱費</t>
  </si>
  <si>
    <t>会員負担金</t>
  </si>
  <si>
    <t>学校負担金</t>
  </si>
  <si>
    <t>特級検定</t>
  </si>
  <si>
    <t>役員会費</t>
  </si>
  <si>
    <t>顧問校長会経費</t>
  </si>
  <si>
    <t>代議員会費</t>
  </si>
  <si>
    <t>代議員会経費</t>
  </si>
  <si>
    <t>運営会議費</t>
  </si>
  <si>
    <t>年次大会費</t>
  </si>
  <si>
    <t>国際交流費</t>
  </si>
  <si>
    <t>国際交流等経費</t>
  </si>
  <si>
    <t>調査検定費</t>
  </si>
  <si>
    <t>環境調査、各検定事業等経費</t>
  </si>
  <si>
    <t>渉外費</t>
  </si>
  <si>
    <t>渉外経費</t>
  </si>
  <si>
    <t>表彰費</t>
  </si>
  <si>
    <t>賞状筆耕経費</t>
  </si>
  <si>
    <t>普及宣伝費</t>
  </si>
  <si>
    <t>ＦＦＪ普及宣伝経費</t>
  </si>
  <si>
    <t>役員旅費</t>
  </si>
  <si>
    <t>常任理事等役員経費</t>
  </si>
  <si>
    <t>連絡旅費経費</t>
  </si>
  <si>
    <t>事務用消耗品経費</t>
  </si>
  <si>
    <t>通信運搬費</t>
  </si>
  <si>
    <t>備品営繕費</t>
  </si>
  <si>
    <t>備品購入費</t>
  </si>
  <si>
    <t>退職積立金</t>
  </si>
  <si>
    <t>行事積立金</t>
  </si>
  <si>
    <t>創立70周年記念事業経費</t>
  </si>
  <si>
    <t>記念誌編纂費</t>
  </si>
  <si>
    <t>運営対策費</t>
  </si>
  <si>
    <t>運営対策経費</t>
  </si>
  <si>
    <t>厚生費（法定福利費）</t>
  </si>
  <si>
    <t>支 出 合 計</t>
  </si>
  <si>
    <t>事務機器リース料等</t>
  </si>
  <si>
    <t>備品購入費</t>
  </si>
  <si>
    <t>預金利息（税引き後）</t>
  </si>
  <si>
    <t>前年度繰越金</t>
  </si>
  <si>
    <t>収　入　の　部</t>
  </si>
  <si>
    <t>支　出　の　部</t>
  </si>
  <si>
    <t>事務所賃料</t>
  </si>
  <si>
    <t>電気、ガス、水道料</t>
  </si>
  <si>
    <t>予算額(A)</t>
  </si>
  <si>
    <t>予算額(C)</t>
  </si>
  <si>
    <t>残額(C-D)</t>
  </si>
  <si>
    <t>決　算　額</t>
  </si>
  <si>
    <t>摘　　　　　　要</t>
  </si>
  <si>
    <t>広告･協賛金収入</t>
  </si>
  <si>
    <t>通信運搬費</t>
  </si>
  <si>
    <t>リーダーシップ製作費（アウトソーシング）</t>
  </si>
  <si>
    <t>リース代金等</t>
  </si>
  <si>
    <t>事務所賃借料</t>
  </si>
  <si>
    <t>法人税等</t>
  </si>
  <si>
    <t>消費税及地方消費税</t>
  </si>
  <si>
    <t>売上に対する確定申告額･中間申告額</t>
  </si>
  <si>
    <t>収　入　の　部</t>
  </si>
  <si>
    <t>売上（物品）</t>
  </si>
  <si>
    <t>FFJﾅﾋﾞｹﾞｰﾀ、ﾌｧｲﾙ、CD、ﾊﾞｯｼﾞ、楯、賞状、ﾒﾀﾞﾙ、ｸﾗﾌﾞ旗等</t>
  </si>
  <si>
    <t>売上原価</t>
  </si>
  <si>
    <t>通信運搬費</t>
  </si>
  <si>
    <t>水道光熱費</t>
  </si>
  <si>
    <t>退職積立金</t>
  </si>
  <si>
    <t>給料、賞与</t>
  </si>
  <si>
    <t>通勤交通費</t>
  </si>
  <si>
    <t>麹町税務署管轄</t>
  </si>
  <si>
    <t>社会保険料事業主負担分</t>
  </si>
  <si>
    <t>賛助会費</t>
  </si>
  <si>
    <t>項　　　目</t>
  </si>
  <si>
    <t>売　　 上 （ 生　　　徒 ）</t>
  </si>
  <si>
    <t>売　　 上 （ 学校保管等 ）</t>
  </si>
  <si>
    <t>売　　 上 （ 個　　　人 ）</t>
  </si>
  <si>
    <t>小　　　　　計</t>
  </si>
  <si>
    <t>受取利息</t>
  </si>
  <si>
    <t>収　入　合　計</t>
  </si>
  <si>
    <t>報酬委託手数料(税理士)</t>
  </si>
  <si>
    <t>法人税決算申告書作成費用</t>
  </si>
  <si>
    <t>支　出　合　計</t>
  </si>
  <si>
    <t>当　期　利　益</t>
  </si>
  <si>
    <t>摘　　　　　　　要</t>
  </si>
  <si>
    <t>１名賛助会費</t>
  </si>
  <si>
    <t>小　　　　計</t>
  </si>
  <si>
    <t>中央指導委員会費</t>
  </si>
  <si>
    <t>中央指導委員経費</t>
  </si>
  <si>
    <t>郵券、運送料、電話料金等</t>
  </si>
  <si>
    <t>合　　　　計</t>
  </si>
  <si>
    <t>売上（研究集録）</t>
  </si>
  <si>
    <t>外注費（農文協制作費）</t>
  </si>
  <si>
    <t>全国大会実施基準、農業鑑定実施基準他</t>
  </si>
  <si>
    <t>FFJﾅﾋﾞｹﾞｰﾀ、ﾌｧｲﾙ、ﾊﾞｯｼﾞ、楯、賞状、ｸﾗﾌﾞ旗、実施基準等</t>
  </si>
  <si>
    <t>支払手数料他経費</t>
  </si>
  <si>
    <t>広告協賛金</t>
  </si>
  <si>
    <t>前期繰越金</t>
  </si>
  <si>
    <t>項　　　目</t>
  </si>
  <si>
    <t>金　　額</t>
  </si>
  <si>
    <t>摘　　　　　　　　　要</t>
  </si>
  <si>
    <t>クラブ会計より</t>
  </si>
  <si>
    <t>受取利息</t>
  </si>
  <si>
    <t>該当なし</t>
  </si>
  <si>
    <t>次期繰越金</t>
  </si>
  <si>
    <r>
      <t>　　　　　　　　</t>
    </r>
    <r>
      <rPr>
        <sz val="11"/>
        <rFont val="ＭＳ 明朝"/>
        <family val="1"/>
      </rPr>
      <t>日本学校農業クラブ連盟</t>
    </r>
  </si>
  <si>
    <t>項　　　目</t>
  </si>
  <si>
    <t>行事費、記念誌編纂費</t>
  </si>
  <si>
    <t>受取利息</t>
  </si>
  <si>
    <t>リーダーシップ会計より</t>
  </si>
  <si>
    <t>あっせん会計より</t>
  </si>
  <si>
    <t>項　　　目</t>
  </si>
  <si>
    <t>貸 借 対 照 表</t>
  </si>
  <si>
    <t>資　産　の　部</t>
  </si>
  <si>
    <t>負債及び純資産の部</t>
  </si>
  <si>
    <t>項　　　目</t>
  </si>
  <si>
    <t>金　　　額</t>
  </si>
  <si>
    <t>普通預金</t>
  </si>
  <si>
    <t>定期預金</t>
  </si>
  <si>
    <t>売掛金</t>
  </si>
  <si>
    <t>繰越利益剰余金</t>
  </si>
  <si>
    <t>(</t>
  </si>
  <si>
    <t>内、当期利益</t>
  </si>
  <si>
    <t>)</t>
  </si>
  <si>
    <t>合　　　計</t>
  </si>
  <si>
    <t>損 益 計 算 書</t>
  </si>
  <si>
    <t>費　用　の　部</t>
  </si>
  <si>
    <t>収　益　の　部</t>
  </si>
  <si>
    <t>給料手当</t>
  </si>
  <si>
    <t>売　 上（ 生　　徒 ）</t>
  </si>
  <si>
    <t>法定福利費</t>
  </si>
  <si>
    <t>売　 上（学校保管等）</t>
  </si>
  <si>
    <t>売　 上（ 個　　人 ）</t>
  </si>
  <si>
    <t>外注費</t>
  </si>
  <si>
    <t>受取利息</t>
  </si>
  <si>
    <t>報酬委託手数料</t>
  </si>
  <si>
    <t>退職積立金</t>
  </si>
  <si>
    <t>消費税及び地方消費税</t>
  </si>
  <si>
    <t>当期純利益</t>
  </si>
  <si>
    <t>商品</t>
  </si>
  <si>
    <t>売　 上（ 物　　品 ）</t>
  </si>
  <si>
    <t>売　 上（実施基準他）</t>
  </si>
  <si>
    <t>法定福利費</t>
  </si>
  <si>
    <t>受取利息</t>
  </si>
  <si>
    <t>項　　目</t>
  </si>
  <si>
    <t>(</t>
  </si>
  <si>
    <t>内、受取利息</t>
  </si>
  <si>
    <t>)</t>
  </si>
  <si>
    <t>備品購入費</t>
  </si>
  <si>
    <t>前受金</t>
  </si>
  <si>
    <t>預り金</t>
  </si>
  <si>
    <t>売掛金</t>
  </si>
  <si>
    <r>
      <t>　　　　　　　　</t>
    </r>
    <r>
      <rPr>
        <sz val="11"/>
        <rFont val="ＭＳ 明朝"/>
        <family val="1"/>
      </rPr>
      <t>代 表　 並　川　直　人</t>
    </r>
  </si>
  <si>
    <t>会費380円×82,660名(内、免除申請211名)+追加加入</t>
  </si>
  <si>
    <t>3,000×199校(内、免除申請3校)・4,000×108校・5,000×73校</t>
  </si>
  <si>
    <t>受検料2,000円×43名</t>
  </si>
  <si>
    <t>㈱サラダクラブ・日本放送協会</t>
  </si>
  <si>
    <t>全国大会補助（南東北&lt;山形&gt;・静岡）</t>
  </si>
  <si>
    <t>令和元年度　リーダーシップ会計決算書（案）</t>
  </si>
  <si>
    <t>令和２年３月３１日現在</t>
  </si>
  <si>
    <t>自 平成３１年４月　１日</t>
  </si>
  <si>
    <t>至 令和　２年３月３１日</t>
  </si>
  <si>
    <t>令和元年度 リーダーシップ会計決算を報告いたします。</t>
  </si>
  <si>
    <r>
      <t>　　　　　　　　</t>
    </r>
    <r>
      <rPr>
        <sz val="11"/>
        <rFont val="ＭＳ 明朝"/>
        <family val="1"/>
      </rPr>
      <t>代 表　 並　川　直　人</t>
    </r>
  </si>
  <si>
    <t>買掛金</t>
  </si>
  <si>
    <t>旅費交通費</t>
  </si>
  <si>
    <t>令和元年度 あっせん会計決算を報告いたします。</t>
  </si>
  <si>
    <t>令和元年度　運営対策費会計決算書（案）</t>
  </si>
  <si>
    <t>自 平成３１年４月　１日</t>
  </si>
  <si>
    <t>至 令和　２年３月３１日</t>
  </si>
  <si>
    <t>令和元年度 運営対策費会計決算を報告いたします。</t>
  </si>
  <si>
    <t>令和元年度　周年行事積立金会計決算書（案）</t>
  </si>
  <si>
    <t>　　　令和２年３月３１日</t>
  </si>
  <si>
    <t>令和元年度 周年行事積立金会計決算を報告いたします。</t>
  </si>
  <si>
    <t>令和元度　退職積立金会計決算書（案）</t>
  </si>
  <si>
    <t>令和元年度 退職積立金会計決算を報告いたします。</t>
  </si>
  <si>
    <t>　　　令和２年３月３１日</t>
  </si>
  <si>
    <t>令和元年度　基金会計決算書（案）</t>
  </si>
  <si>
    <t>令和２年３月３１日現在</t>
  </si>
  <si>
    <t>令和元年度 基金会計決算を報告いたします。</t>
  </si>
  <si>
    <t>第３号議案</t>
  </si>
  <si>
    <t>決算額(B)</t>
  </si>
  <si>
    <t>増減(B-A)</t>
  </si>
  <si>
    <t>決算額(D)</t>
  </si>
  <si>
    <t>指導者養成講座日連負担金</t>
  </si>
  <si>
    <t>差引残高(次年度繰越金)</t>
  </si>
  <si>
    <t>令和元年度　農業クラブ一般会計決算報告（案）</t>
  </si>
  <si>
    <t>自　平成３１年４月　１日</t>
  </si>
  <si>
    <t>至　令和　２年３月３１日</t>
  </si>
  <si>
    <t>普及宣伝費</t>
  </si>
  <si>
    <t>事務用消耗品等</t>
  </si>
  <si>
    <t>令和元年度　リーダーシップ会計決算書（案）</t>
  </si>
  <si>
    <t>至　令和　２年３月３１日</t>
  </si>
  <si>
    <t>機関誌420円×82,647名(内、免除申請211名)∔追加加入</t>
  </si>
  <si>
    <t>保管用420円×550部(内、免除申請1部)、その他18,165円</t>
  </si>
  <si>
    <t>43件(送料含む)</t>
  </si>
  <si>
    <t>広告掲載料(農文協・毎日新聞・ｾﾃﾞｨｱ財団）</t>
  </si>
  <si>
    <t>事務用消耗品等</t>
  </si>
  <si>
    <t>令和元年度　あっせん会計決算書（案）</t>
  </si>
  <si>
    <t>令和元年度　あっせん会計決算書（案）</t>
  </si>
  <si>
    <t>自 平成３１年４月　１日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</si>
</sst>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m/d;@"/>
    <numFmt numFmtId="179" formatCode="0;&quot;△ &quot;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2" fillId="0" borderId="0" xfId="48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176" fontId="3" fillId="0" borderId="10" xfId="48" applyNumberFormat="1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22" xfId="48" applyFont="1" applyBorder="1" applyAlignment="1">
      <alignment vertical="center"/>
    </xf>
    <xf numFmtId="176" fontId="3" fillId="0" borderId="22" xfId="48" applyNumberFormat="1" applyFont="1" applyBorder="1" applyAlignment="1">
      <alignment vertical="center"/>
    </xf>
    <xf numFmtId="58" fontId="3" fillId="0" borderId="0" xfId="0" applyNumberFormat="1" applyFont="1" applyAlignment="1">
      <alignment horizontal="center" vertical="center"/>
    </xf>
    <xf numFmtId="38" fontId="4" fillId="0" borderId="0" xfId="48" applyFont="1" applyAlignment="1">
      <alignment horizontal="right" vertical="center"/>
    </xf>
    <xf numFmtId="176" fontId="3" fillId="0" borderId="23" xfId="48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13" xfId="48" applyFont="1" applyBorder="1" applyAlignment="1">
      <alignment vertical="center" shrinkToFit="1"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6" xfId="48" applyFont="1" applyBorder="1" applyAlignment="1">
      <alignment vertical="center" shrinkToFit="1"/>
    </xf>
    <xf numFmtId="38" fontId="3" fillId="0" borderId="28" xfId="48" applyFont="1" applyBorder="1" applyAlignment="1">
      <alignment horizontal="distributed" vertical="center"/>
    </xf>
    <xf numFmtId="38" fontId="3" fillId="0" borderId="29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/>
    </xf>
    <xf numFmtId="38" fontId="3" fillId="0" borderId="36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36" xfId="48" applyFont="1" applyBorder="1" applyAlignment="1">
      <alignment vertical="center"/>
    </xf>
    <xf numFmtId="38" fontId="3" fillId="0" borderId="25" xfId="48" applyFont="1" applyBorder="1" applyAlignment="1">
      <alignment horizontal="distributed" vertical="center"/>
    </xf>
    <xf numFmtId="38" fontId="3" fillId="0" borderId="21" xfId="48" applyFont="1" applyBorder="1" applyAlignment="1">
      <alignment vertical="center" shrinkToFit="1"/>
    </xf>
    <xf numFmtId="38" fontId="3" fillId="0" borderId="37" xfId="48" applyFont="1" applyBorder="1" applyAlignment="1">
      <alignment vertical="center"/>
    </xf>
    <xf numFmtId="38" fontId="3" fillId="0" borderId="0" xfId="48" applyFont="1" applyAlignment="1">
      <alignment horizontal="distributed" vertical="center"/>
    </xf>
    <xf numFmtId="38" fontId="3" fillId="0" borderId="17" xfId="48" applyFont="1" applyBorder="1" applyAlignment="1">
      <alignment vertical="center" shrinkToFit="1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horizontal="distributed" vertical="center"/>
    </xf>
    <xf numFmtId="38" fontId="3" fillId="0" borderId="15" xfId="48" applyFont="1" applyBorder="1" applyAlignment="1">
      <alignment vertical="center" shrinkToFit="1"/>
    </xf>
    <xf numFmtId="38" fontId="3" fillId="0" borderId="12" xfId="48" applyFont="1" applyBorder="1" applyAlignment="1">
      <alignment vertical="center" shrinkToFit="1"/>
    </xf>
    <xf numFmtId="38" fontId="4" fillId="0" borderId="0" xfId="48" applyFont="1" applyAlignment="1">
      <alignment vertical="center"/>
    </xf>
    <xf numFmtId="38" fontId="3" fillId="0" borderId="2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3" fillId="0" borderId="24" xfId="48" applyNumberFormat="1" applyFont="1" applyBorder="1" applyAlignment="1">
      <alignment vertical="center"/>
    </xf>
    <xf numFmtId="176" fontId="3" fillId="0" borderId="27" xfId="48" applyNumberFormat="1" applyFont="1" applyBorder="1" applyAlignment="1">
      <alignment vertical="center"/>
    </xf>
    <xf numFmtId="38" fontId="3" fillId="0" borderId="40" xfId="48" applyFont="1" applyBorder="1" applyAlignment="1">
      <alignment horizontal="center" vertical="center"/>
    </xf>
    <xf numFmtId="38" fontId="3" fillId="0" borderId="41" xfId="48" applyFont="1" applyBorder="1" applyAlignment="1">
      <alignment horizontal="center" vertical="center"/>
    </xf>
    <xf numFmtId="38" fontId="3" fillId="0" borderId="42" xfId="48" applyFont="1" applyBorder="1" applyAlignment="1">
      <alignment horizontal="center" vertical="center"/>
    </xf>
    <xf numFmtId="176" fontId="3" fillId="0" borderId="40" xfId="48" applyNumberFormat="1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Border="1" applyAlignment="1">
      <alignment horizontal="distributed" vertical="center"/>
    </xf>
    <xf numFmtId="176" fontId="3" fillId="0" borderId="29" xfId="48" applyNumberFormat="1" applyFont="1" applyBorder="1" applyAlignment="1">
      <alignment vertical="center"/>
    </xf>
    <xf numFmtId="38" fontId="3" fillId="0" borderId="29" xfId="48" applyFont="1" applyBorder="1" applyAlignment="1">
      <alignment horizontal="left" vertical="center"/>
    </xf>
    <xf numFmtId="38" fontId="3" fillId="0" borderId="21" xfId="48" applyFont="1" applyBorder="1" applyAlignment="1">
      <alignment horizontal="left" vertical="center"/>
    </xf>
    <xf numFmtId="176" fontId="3" fillId="0" borderId="36" xfId="48" applyNumberFormat="1" applyFont="1" applyBorder="1" applyAlignment="1">
      <alignment vertical="center"/>
    </xf>
    <xf numFmtId="0" fontId="3" fillId="0" borderId="24" xfId="60" applyFont="1" applyBorder="1" applyAlignment="1">
      <alignment horizontal="center" vertical="center"/>
      <protection/>
    </xf>
    <xf numFmtId="176" fontId="3" fillId="0" borderId="38" xfId="48" applyNumberFormat="1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44" xfId="48" applyFont="1" applyBorder="1" applyAlignment="1">
      <alignment horizontal="distributed" vertical="center"/>
    </xf>
    <xf numFmtId="176" fontId="3" fillId="0" borderId="43" xfId="48" applyNumberFormat="1" applyFont="1" applyBorder="1" applyAlignment="1">
      <alignment vertical="center"/>
    </xf>
    <xf numFmtId="3" fontId="3" fillId="0" borderId="10" xfId="48" applyNumberFormat="1" applyFont="1" applyBorder="1" applyAlignment="1">
      <alignment vertical="center"/>
    </xf>
    <xf numFmtId="3" fontId="3" fillId="0" borderId="24" xfId="48" applyNumberFormat="1" applyFont="1" applyBorder="1" applyAlignment="1">
      <alignment vertical="center"/>
    </xf>
    <xf numFmtId="3" fontId="3" fillId="0" borderId="14" xfId="48" applyNumberFormat="1" applyFont="1" applyBorder="1" applyAlignment="1">
      <alignment vertical="center"/>
    </xf>
    <xf numFmtId="3" fontId="3" fillId="0" borderId="38" xfId="48" applyNumberFormat="1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horizontal="distributed" vertical="center"/>
    </xf>
    <xf numFmtId="3" fontId="3" fillId="0" borderId="37" xfId="48" applyNumberFormat="1" applyFont="1" applyBorder="1" applyAlignment="1">
      <alignment vertical="center"/>
    </xf>
    <xf numFmtId="38" fontId="3" fillId="0" borderId="32" xfId="48" applyFont="1" applyBorder="1" applyAlignment="1">
      <alignment horizontal="distributed" vertical="center"/>
    </xf>
    <xf numFmtId="38" fontId="3" fillId="0" borderId="47" xfId="48" applyFont="1" applyBorder="1" applyAlignment="1">
      <alignment vertical="center"/>
    </xf>
    <xf numFmtId="38" fontId="3" fillId="0" borderId="48" xfId="48" applyFont="1" applyBorder="1" applyAlignment="1">
      <alignment horizontal="center" vertical="center"/>
    </xf>
    <xf numFmtId="38" fontId="3" fillId="0" borderId="49" xfId="48" applyFont="1" applyBorder="1" applyAlignment="1">
      <alignment horizontal="center" vertical="center"/>
    </xf>
    <xf numFmtId="38" fontId="3" fillId="0" borderId="50" xfId="48" applyFont="1" applyBorder="1" applyAlignment="1">
      <alignment vertical="center"/>
    </xf>
    <xf numFmtId="38" fontId="3" fillId="0" borderId="51" xfId="48" applyFont="1" applyBorder="1" applyAlignment="1">
      <alignment horizontal="distributed" vertical="center"/>
    </xf>
    <xf numFmtId="38" fontId="3" fillId="0" borderId="52" xfId="48" applyFont="1" applyBorder="1" applyAlignment="1">
      <alignment vertical="center"/>
    </xf>
    <xf numFmtId="38" fontId="3" fillId="0" borderId="33" xfId="48" applyFont="1" applyBorder="1" applyAlignment="1">
      <alignment vertical="center" shrinkToFit="1"/>
    </xf>
    <xf numFmtId="38" fontId="3" fillId="0" borderId="48" xfId="48" applyFont="1" applyBorder="1" applyAlignment="1">
      <alignment vertical="center"/>
    </xf>
    <xf numFmtId="38" fontId="3" fillId="0" borderId="47" xfId="48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/>
    </xf>
    <xf numFmtId="176" fontId="3" fillId="0" borderId="11" xfId="48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58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vertical="center" shrinkToFit="1"/>
    </xf>
    <xf numFmtId="38" fontId="3" fillId="0" borderId="34" xfId="48" applyFont="1" applyBorder="1" applyAlignment="1">
      <alignment vertical="center" shrinkToFit="1"/>
    </xf>
    <xf numFmtId="38" fontId="3" fillId="0" borderId="53" xfId="48" applyFont="1" applyBorder="1" applyAlignment="1">
      <alignment horizontal="center" vertical="center"/>
    </xf>
    <xf numFmtId="38" fontId="3" fillId="0" borderId="53" xfId="48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38" fontId="3" fillId="0" borderId="11" xfId="48" applyFont="1" applyBorder="1" applyAlignment="1">
      <alignment vertical="center" shrinkToFit="1"/>
    </xf>
    <xf numFmtId="38" fontId="3" fillId="0" borderId="16" xfId="48" applyFont="1" applyBorder="1" applyAlignment="1">
      <alignment vertical="center" shrinkToFit="1"/>
    </xf>
    <xf numFmtId="38" fontId="3" fillId="0" borderId="0" xfId="48" applyFont="1" applyAlignment="1">
      <alignment horizontal="left" vertical="center"/>
    </xf>
    <xf numFmtId="49" fontId="3" fillId="0" borderId="0" xfId="48" applyNumberFormat="1" applyFont="1" applyAlignment="1">
      <alignment vertical="center"/>
    </xf>
    <xf numFmtId="176" fontId="3" fillId="0" borderId="17" xfId="48" applyNumberFormat="1" applyFont="1" applyBorder="1" applyAlignment="1">
      <alignment vertical="center"/>
    </xf>
    <xf numFmtId="38" fontId="3" fillId="0" borderId="37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3" fillId="0" borderId="28" xfId="48" applyFont="1" applyBorder="1" applyAlignment="1">
      <alignment vertical="center"/>
    </xf>
    <xf numFmtId="38" fontId="3" fillId="0" borderId="28" xfId="48" applyFont="1" applyBorder="1" applyAlignment="1">
      <alignment horizontal="left" vertical="center"/>
    </xf>
    <xf numFmtId="6" fontId="3" fillId="0" borderId="0" xfId="57" applyFont="1" applyAlignment="1">
      <alignment vertical="center"/>
    </xf>
    <xf numFmtId="38" fontId="4" fillId="0" borderId="0" xfId="48" applyFont="1" applyAlignment="1">
      <alignment horizontal="distributed" vertical="center"/>
    </xf>
    <xf numFmtId="49" fontId="0" fillId="0" borderId="0" xfId="0" applyNumberFormat="1" applyAlignment="1">
      <alignment vertical="center"/>
    </xf>
    <xf numFmtId="38" fontId="0" fillId="0" borderId="0" xfId="48" applyAlignment="1">
      <alignment vertical="center"/>
    </xf>
    <xf numFmtId="3" fontId="3" fillId="0" borderId="17" xfId="48" applyNumberFormat="1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3" fillId="0" borderId="28" xfId="48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3" fillId="0" borderId="0" xfId="48" applyFont="1" applyBorder="1" applyAlignment="1">
      <alignment vertical="center"/>
    </xf>
    <xf numFmtId="58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38" fontId="3" fillId="0" borderId="24" xfId="48" applyFont="1" applyFill="1" applyBorder="1" applyAlignment="1">
      <alignment vertical="center" shrinkToFit="1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176" fontId="3" fillId="33" borderId="10" xfId="48" applyNumberFormat="1" applyFont="1" applyFill="1" applyBorder="1" applyAlignment="1">
      <alignment vertical="center"/>
    </xf>
    <xf numFmtId="38" fontId="3" fillId="0" borderId="30" xfId="48" applyFont="1" applyBorder="1" applyAlignment="1">
      <alignment horizontal="left" vertical="center"/>
    </xf>
    <xf numFmtId="176" fontId="3" fillId="0" borderId="53" xfId="48" applyNumberFormat="1" applyFont="1" applyBorder="1" applyAlignment="1">
      <alignment vertical="center"/>
    </xf>
    <xf numFmtId="176" fontId="3" fillId="0" borderId="35" xfId="48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2" fillId="0" borderId="24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25" xfId="60" applyFont="1" applyBorder="1" applyAlignment="1">
      <alignment horizontal="center" vertical="center"/>
      <protection/>
    </xf>
    <xf numFmtId="58" fontId="4" fillId="0" borderId="0" xfId="0" applyNumberFormat="1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2年度　あっせん会計中間決算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6171875" style="0" customWidth="1"/>
    <col min="4" max="6" width="11.625" style="0" customWidth="1"/>
    <col min="7" max="7" width="0.6171875" style="0" customWidth="1"/>
    <col min="8" max="8" width="36.625" style="0" customWidth="1"/>
    <col min="9" max="9" width="12.25390625" style="0" customWidth="1"/>
  </cols>
  <sheetData>
    <row r="1" spans="1:2" ht="14.25">
      <c r="A1" s="142" t="s">
        <v>186</v>
      </c>
      <c r="B1" s="143"/>
    </row>
    <row r="3" spans="1:8" ht="20.25" customHeight="1">
      <c r="A3" s="166" t="s">
        <v>192</v>
      </c>
      <c r="B3" s="166"/>
      <c r="C3" s="166"/>
      <c r="D3" s="166"/>
      <c r="E3" s="166"/>
      <c r="F3" s="166"/>
      <c r="G3" s="166"/>
      <c r="H3" s="166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1:13" ht="15" customHeight="1">
      <c r="A5" s="167" t="s">
        <v>193</v>
      </c>
      <c r="B5" s="167"/>
      <c r="C5" s="167"/>
      <c r="D5" s="167"/>
      <c r="E5" s="167"/>
      <c r="F5" s="167"/>
      <c r="G5" s="167"/>
      <c r="H5" s="167"/>
      <c r="I5" s="106"/>
      <c r="J5" s="106"/>
      <c r="K5" s="106"/>
      <c r="L5" s="106"/>
      <c r="M5" s="106"/>
    </row>
    <row r="6" spans="1:8" ht="15" customHeight="1">
      <c r="A6" s="167" t="s">
        <v>194</v>
      </c>
      <c r="B6" s="167"/>
      <c r="C6" s="167"/>
      <c r="D6" s="167"/>
      <c r="E6" s="167"/>
      <c r="F6" s="167"/>
      <c r="G6" s="167"/>
      <c r="H6" s="167"/>
    </row>
    <row r="7" spans="1:8" ht="15" customHeight="1">
      <c r="A7" s="3"/>
      <c r="B7" s="105"/>
      <c r="C7" s="144"/>
      <c r="D7" s="3"/>
      <c r="G7" s="3"/>
      <c r="H7" s="4" t="s">
        <v>9</v>
      </c>
    </row>
    <row r="8" spans="1:8" ht="12" customHeight="1">
      <c r="A8" s="3"/>
      <c r="B8" s="3"/>
      <c r="C8" s="3"/>
      <c r="D8" s="3"/>
      <c r="E8" s="3"/>
      <c r="F8" s="3"/>
      <c r="G8" s="3"/>
      <c r="H8" s="4"/>
    </row>
    <row r="9" spans="1:9" ht="15" customHeight="1">
      <c r="A9" s="3"/>
      <c r="B9" s="3"/>
      <c r="C9" s="3"/>
      <c r="D9" s="3"/>
      <c r="E9" s="3"/>
      <c r="F9" s="3"/>
      <c r="G9" s="3"/>
      <c r="H9" s="5" t="s">
        <v>8</v>
      </c>
      <c r="I9" s="1"/>
    </row>
    <row r="10" spans="1:9" ht="16.5" customHeight="1">
      <c r="A10" s="158" t="s">
        <v>50</v>
      </c>
      <c r="B10" s="159"/>
      <c r="C10" s="159"/>
      <c r="D10" s="159"/>
      <c r="E10" s="159"/>
      <c r="F10" s="159"/>
      <c r="G10" s="159"/>
      <c r="H10" s="160"/>
      <c r="I10" s="1"/>
    </row>
    <row r="11" spans="1:9" ht="16.5" customHeight="1">
      <c r="A11" s="164" t="s">
        <v>79</v>
      </c>
      <c r="B11" s="168"/>
      <c r="C11" s="165"/>
      <c r="D11" s="10" t="s">
        <v>54</v>
      </c>
      <c r="E11" s="10" t="s">
        <v>187</v>
      </c>
      <c r="F11" s="10" t="s">
        <v>188</v>
      </c>
      <c r="G11" s="164" t="s">
        <v>90</v>
      </c>
      <c r="H11" s="165"/>
      <c r="I11" s="1"/>
    </row>
    <row r="12" spans="1:9" ht="16.5" customHeight="1">
      <c r="A12" s="34"/>
      <c r="B12" s="56" t="s">
        <v>12</v>
      </c>
      <c r="C12" s="12"/>
      <c r="D12" s="6">
        <v>31938240</v>
      </c>
      <c r="E12" s="6">
        <v>31344110</v>
      </c>
      <c r="F12" s="11">
        <f>E12-D12</f>
        <v>-594130</v>
      </c>
      <c r="G12" s="145"/>
      <c r="H12" s="36" t="s">
        <v>159</v>
      </c>
      <c r="I12" s="1"/>
    </row>
    <row r="13" spans="1:9" ht="16.5" customHeight="1">
      <c r="A13" s="34"/>
      <c r="B13" s="56" t="s">
        <v>13</v>
      </c>
      <c r="C13" s="12"/>
      <c r="D13" s="6">
        <v>1393000</v>
      </c>
      <c r="E13" s="6">
        <v>1385000</v>
      </c>
      <c r="F13" s="11">
        <f>E13-D13</f>
        <v>-8000</v>
      </c>
      <c r="G13" s="34"/>
      <c r="H13" s="36" t="s">
        <v>160</v>
      </c>
      <c r="I13" s="1"/>
    </row>
    <row r="14" spans="1:9" ht="16.5" customHeight="1">
      <c r="A14" s="38"/>
      <c r="B14" s="40" t="s">
        <v>14</v>
      </c>
      <c r="C14" s="37"/>
      <c r="D14" s="7">
        <v>72000</v>
      </c>
      <c r="E14" s="7">
        <v>86000</v>
      </c>
      <c r="F14" s="11">
        <f>E14-D14</f>
        <v>14000</v>
      </c>
      <c r="G14" s="34"/>
      <c r="H14" s="37" t="s">
        <v>161</v>
      </c>
      <c r="I14" s="1"/>
    </row>
    <row r="15" spans="1:9" ht="16.5" customHeight="1">
      <c r="A15" s="38"/>
      <c r="B15" s="40" t="s">
        <v>102</v>
      </c>
      <c r="C15" s="37"/>
      <c r="D15" s="7">
        <v>0</v>
      </c>
      <c r="E15" s="7">
        <v>92800</v>
      </c>
      <c r="F15" s="11">
        <f>E15-D15</f>
        <v>92800</v>
      </c>
      <c r="G15" s="38"/>
      <c r="H15" s="37" t="s">
        <v>162</v>
      </c>
      <c r="I15" s="1"/>
    </row>
    <row r="16" spans="1:9" ht="16.5" customHeight="1" thickBot="1">
      <c r="A16" s="38"/>
      <c r="B16" s="40" t="s">
        <v>78</v>
      </c>
      <c r="C16" s="37"/>
      <c r="D16" s="7">
        <v>10000</v>
      </c>
      <c r="E16" s="7">
        <v>10000</v>
      </c>
      <c r="F16" s="11">
        <f>E16-D16</f>
        <v>0</v>
      </c>
      <c r="G16" s="69"/>
      <c r="H16" s="37" t="s">
        <v>91</v>
      </c>
      <c r="I16" s="1"/>
    </row>
    <row r="17" spans="1:9" ht="16.5" customHeight="1" thickBot="1" thickTop="1">
      <c r="A17" s="70"/>
      <c r="B17" s="71" t="s">
        <v>92</v>
      </c>
      <c r="C17" s="72"/>
      <c r="D17" s="25">
        <f>SUM(D12:D16)</f>
        <v>33413240</v>
      </c>
      <c r="E17" s="25">
        <f>SUM(E12:E16)</f>
        <v>32917910</v>
      </c>
      <c r="F17" s="26">
        <f>SUM(F12:F16)</f>
        <v>-495330</v>
      </c>
      <c r="G17" s="73"/>
      <c r="H17" s="74"/>
      <c r="I17" s="1"/>
    </row>
    <row r="18" spans="1:9" ht="16.5" customHeight="1" thickBot="1">
      <c r="A18" s="75"/>
      <c r="B18" s="76" t="s">
        <v>84</v>
      </c>
      <c r="C18" s="20"/>
      <c r="D18" s="18">
        <v>85</v>
      </c>
      <c r="E18" s="18">
        <v>112</v>
      </c>
      <c r="F18" s="11">
        <f>E18-D18</f>
        <v>27</v>
      </c>
      <c r="G18" s="77"/>
      <c r="H18" s="20" t="s">
        <v>48</v>
      </c>
      <c r="I18" s="1"/>
    </row>
    <row r="19" spans="1:9" ht="16.5" customHeight="1" thickBot="1" thickTop="1">
      <c r="A19" s="70"/>
      <c r="B19" s="71" t="s">
        <v>92</v>
      </c>
      <c r="C19" s="72"/>
      <c r="D19" s="25">
        <f>SUM(D18)</f>
        <v>85</v>
      </c>
      <c r="E19" s="25">
        <f>SUM(E18)</f>
        <v>112</v>
      </c>
      <c r="F19" s="26">
        <f>SUM(F18)</f>
        <v>27</v>
      </c>
      <c r="G19" s="73"/>
      <c r="H19" s="74"/>
      <c r="I19" s="1"/>
    </row>
    <row r="20" spans="1:9" ht="16.5" customHeight="1" thickBot="1">
      <c r="A20" s="78"/>
      <c r="B20" s="76" t="s">
        <v>49</v>
      </c>
      <c r="C20" s="79"/>
      <c r="D20" s="20">
        <v>3229678</v>
      </c>
      <c r="E20" s="20">
        <v>3229678</v>
      </c>
      <c r="F20" s="21">
        <f>D20-E20</f>
        <v>0</v>
      </c>
      <c r="G20" s="77"/>
      <c r="H20" s="20"/>
      <c r="I20" s="1"/>
    </row>
    <row r="21" spans="1:9" ht="16.5" customHeight="1" thickTop="1">
      <c r="A21" s="52"/>
      <c r="B21" s="53" t="s">
        <v>7</v>
      </c>
      <c r="C21" s="54"/>
      <c r="D21" s="8">
        <f>D17+D19+D20</f>
        <v>36643003</v>
      </c>
      <c r="E21" s="8">
        <f>E17+E19+E20</f>
        <v>36147700</v>
      </c>
      <c r="F21" s="22">
        <f>F17+F19+F20</f>
        <v>-495303</v>
      </c>
      <c r="G21" s="80"/>
      <c r="H21" s="8"/>
      <c r="I21" s="1"/>
    </row>
    <row r="22" spans="1:9" ht="16.5" customHeight="1">
      <c r="A22" s="9"/>
      <c r="B22" s="9"/>
      <c r="C22" s="9"/>
      <c r="D22" s="9"/>
      <c r="E22" s="9"/>
      <c r="F22" s="9"/>
      <c r="G22" s="9"/>
      <c r="H22" s="9"/>
      <c r="I22" s="1"/>
    </row>
    <row r="23" spans="1:9" ht="16.5" customHeight="1">
      <c r="A23" s="158" t="s">
        <v>51</v>
      </c>
      <c r="B23" s="159"/>
      <c r="C23" s="159"/>
      <c r="D23" s="159"/>
      <c r="E23" s="159"/>
      <c r="F23" s="159"/>
      <c r="G23" s="159"/>
      <c r="H23" s="160"/>
      <c r="I23" s="1"/>
    </row>
    <row r="24" spans="1:9" ht="16.5" customHeight="1">
      <c r="A24" s="161" t="s">
        <v>79</v>
      </c>
      <c r="B24" s="162"/>
      <c r="C24" s="163"/>
      <c r="D24" s="10" t="s">
        <v>55</v>
      </c>
      <c r="E24" s="10" t="s">
        <v>189</v>
      </c>
      <c r="F24" s="10" t="s">
        <v>56</v>
      </c>
      <c r="G24" s="164" t="s">
        <v>90</v>
      </c>
      <c r="H24" s="165"/>
      <c r="I24" s="1"/>
    </row>
    <row r="25" spans="1:9" ht="16.5" customHeight="1">
      <c r="A25" s="34"/>
      <c r="B25" s="56" t="s">
        <v>15</v>
      </c>
      <c r="C25" s="12"/>
      <c r="D25" s="6">
        <v>50500</v>
      </c>
      <c r="E25" s="6">
        <v>26720</v>
      </c>
      <c r="F25" s="11">
        <f>D25-E25</f>
        <v>23780</v>
      </c>
      <c r="G25" s="68"/>
      <c r="H25" s="12" t="s">
        <v>16</v>
      </c>
      <c r="I25" s="1"/>
    </row>
    <row r="26" spans="1:9" ht="16.5" customHeight="1">
      <c r="A26" s="146"/>
      <c r="B26" s="147" t="s">
        <v>17</v>
      </c>
      <c r="C26" s="148"/>
      <c r="D26" s="149">
        <v>2878500</v>
      </c>
      <c r="E26" s="149">
        <v>2576804</v>
      </c>
      <c r="F26" s="11">
        <f aca="true" t="shared" si="0" ref="F26:F46">D26-E26</f>
        <v>301696</v>
      </c>
      <c r="G26" s="68"/>
      <c r="H26" s="12" t="s">
        <v>18</v>
      </c>
      <c r="I26" s="1"/>
    </row>
    <row r="27" spans="1:9" ht="16.5" customHeight="1">
      <c r="A27" s="146"/>
      <c r="B27" s="147" t="s">
        <v>19</v>
      </c>
      <c r="C27" s="148"/>
      <c r="D27" s="149">
        <v>404000</v>
      </c>
      <c r="E27" s="149">
        <v>404000</v>
      </c>
      <c r="F27" s="11">
        <f t="shared" si="0"/>
        <v>0</v>
      </c>
      <c r="G27" s="68"/>
      <c r="H27" s="12" t="s">
        <v>190</v>
      </c>
      <c r="I27" s="1"/>
    </row>
    <row r="28" spans="1:8" ht="16.5" customHeight="1">
      <c r="A28" s="146"/>
      <c r="B28" s="147" t="s">
        <v>93</v>
      </c>
      <c r="C28" s="148"/>
      <c r="D28" s="149">
        <v>1111000</v>
      </c>
      <c r="E28" s="149">
        <v>761829</v>
      </c>
      <c r="F28" s="11">
        <f t="shared" si="0"/>
        <v>349171</v>
      </c>
      <c r="G28" s="68"/>
      <c r="H28" s="12" t="s">
        <v>94</v>
      </c>
    </row>
    <row r="29" spans="1:8" ht="16.5" customHeight="1">
      <c r="A29" s="34"/>
      <c r="B29" s="56" t="s">
        <v>20</v>
      </c>
      <c r="C29" s="12"/>
      <c r="D29" s="6">
        <v>12000000</v>
      </c>
      <c r="E29" s="6">
        <v>12000000</v>
      </c>
      <c r="F29" s="11">
        <f t="shared" si="0"/>
        <v>0</v>
      </c>
      <c r="G29" s="68"/>
      <c r="H29" s="12" t="s">
        <v>163</v>
      </c>
    </row>
    <row r="30" spans="1:8" ht="16.5" customHeight="1">
      <c r="A30" s="34"/>
      <c r="B30" s="56" t="s">
        <v>21</v>
      </c>
      <c r="C30" s="12"/>
      <c r="D30" s="6">
        <v>505000</v>
      </c>
      <c r="E30" s="11">
        <v>502989</v>
      </c>
      <c r="F30" s="11">
        <f t="shared" si="0"/>
        <v>2011</v>
      </c>
      <c r="G30" s="68"/>
      <c r="H30" s="12" t="s">
        <v>22</v>
      </c>
    </row>
    <row r="31" spans="1:8" ht="16.5" customHeight="1">
      <c r="A31" s="34"/>
      <c r="B31" s="56" t="s">
        <v>23</v>
      </c>
      <c r="C31" s="12"/>
      <c r="D31" s="6">
        <v>1818000</v>
      </c>
      <c r="E31" s="6">
        <v>1812454</v>
      </c>
      <c r="F31" s="11">
        <f t="shared" si="0"/>
        <v>5546</v>
      </c>
      <c r="G31" s="68"/>
      <c r="H31" s="12" t="s">
        <v>24</v>
      </c>
    </row>
    <row r="32" spans="1:9" ht="16.5" customHeight="1">
      <c r="A32" s="34"/>
      <c r="B32" s="56" t="s">
        <v>25</v>
      </c>
      <c r="C32" s="12"/>
      <c r="D32" s="6">
        <v>40400</v>
      </c>
      <c r="E32" s="6">
        <v>17294</v>
      </c>
      <c r="F32" s="11">
        <f t="shared" si="0"/>
        <v>23106</v>
      </c>
      <c r="G32" s="69"/>
      <c r="H32" s="37" t="s">
        <v>26</v>
      </c>
      <c r="I32" s="2"/>
    </row>
    <row r="33" spans="1:8" ht="16.5" customHeight="1">
      <c r="A33" s="34"/>
      <c r="B33" s="56" t="s">
        <v>27</v>
      </c>
      <c r="C33" s="12"/>
      <c r="D33" s="6">
        <v>151500</v>
      </c>
      <c r="E33" s="6">
        <v>50000</v>
      </c>
      <c r="F33" s="11">
        <f t="shared" si="0"/>
        <v>101500</v>
      </c>
      <c r="G33" s="68"/>
      <c r="H33" s="12" t="s">
        <v>28</v>
      </c>
    </row>
    <row r="34" spans="1:8" ht="16.5" customHeight="1">
      <c r="A34" s="34"/>
      <c r="B34" s="56" t="s">
        <v>29</v>
      </c>
      <c r="C34" s="12"/>
      <c r="D34" s="6">
        <v>151500</v>
      </c>
      <c r="E34" s="6">
        <v>86450</v>
      </c>
      <c r="F34" s="11">
        <f t="shared" si="0"/>
        <v>65050</v>
      </c>
      <c r="G34" s="68"/>
      <c r="H34" s="12" t="s">
        <v>30</v>
      </c>
    </row>
    <row r="35" spans="1:8" ht="16.5" customHeight="1">
      <c r="A35" s="34"/>
      <c r="B35" s="56" t="s">
        <v>31</v>
      </c>
      <c r="C35" s="12"/>
      <c r="D35" s="6">
        <v>1919000</v>
      </c>
      <c r="E35" s="6">
        <v>1888787</v>
      </c>
      <c r="F35" s="11">
        <f t="shared" si="0"/>
        <v>30213</v>
      </c>
      <c r="G35" s="68"/>
      <c r="H35" s="12" t="s">
        <v>32</v>
      </c>
    </row>
    <row r="36" spans="1:8" ht="16.5" customHeight="1">
      <c r="A36" s="34"/>
      <c r="B36" s="56" t="s">
        <v>0</v>
      </c>
      <c r="C36" s="12"/>
      <c r="D36" s="6">
        <v>7100000</v>
      </c>
      <c r="E36" s="6">
        <v>6508334</v>
      </c>
      <c r="F36" s="150">
        <f t="shared" si="0"/>
        <v>591666</v>
      </c>
      <c r="G36" s="68"/>
      <c r="H36" s="12" t="s">
        <v>74</v>
      </c>
    </row>
    <row r="37" spans="1:8" ht="16.5" customHeight="1">
      <c r="A37" s="34"/>
      <c r="B37" s="56" t="s">
        <v>44</v>
      </c>
      <c r="C37" s="12"/>
      <c r="D37" s="6">
        <v>1100000</v>
      </c>
      <c r="E37" s="6">
        <v>1008334</v>
      </c>
      <c r="F37" s="150">
        <f t="shared" si="0"/>
        <v>91666</v>
      </c>
      <c r="G37" s="68"/>
      <c r="H37" s="12" t="s">
        <v>77</v>
      </c>
    </row>
    <row r="38" spans="1:8" ht="16.5" customHeight="1">
      <c r="A38" s="34"/>
      <c r="B38" s="56" t="s">
        <v>1</v>
      </c>
      <c r="C38" s="12"/>
      <c r="D38" s="6">
        <v>707000</v>
      </c>
      <c r="E38" s="6">
        <v>648084</v>
      </c>
      <c r="F38" s="150">
        <f t="shared" si="0"/>
        <v>58916</v>
      </c>
      <c r="G38" s="68"/>
      <c r="H38" s="12" t="s">
        <v>75</v>
      </c>
    </row>
    <row r="39" spans="1:8" ht="16.5" customHeight="1">
      <c r="A39" s="34"/>
      <c r="B39" s="56" t="s">
        <v>10</v>
      </c>
      <c r="C39" s="12"/>
      <c r="D39" s="6">
        <v>20200</v>
      </c>
      <c r="E39" s="6">
        <v>19640</v>
      </c>
      <c r="F39" s="150">
        <f t="shared" si="0"/>
        <v>560</v>
      </c>
      <c r="G39" s="68"/>
      <c r="H39" s="12" t="s">
        <v>33</v>
      </c>
    </row>
    <row r="40" spans="1:8" ht="16.5" customHeight="1">
      <c r="A40" s="34"/>
      <c r="B40" s="56" t="s">
        <v>2</v>
      </c>
      <c r="C40" s="12"/>
      <c r="D40" s="12">
        <v>1212000</v>
      </c>
      <c r="E40" s="12">
        <v>892297</v>
      </c>
      <c r="F40" s="150">
        <f t="shared" si="0"/>
        <v>319703</v>
      </c>
      <c r="G40" s="68"/>
      <c r="H40" s="12" t="s">
        <v>34</v>
      </c>
    </row>
    <row r="41" spans="1:8" ht="16.5" customHeight="1">
      <c r="A41" s="61"/>
      <c r="B41" s="62" t="s">
        <v>35</v>
      </c>
      <c r="C41" s="14"/>
      <c r="D41" s="14">
        <v>303000</v>
      </c>
      <c r="E41" s="14">
        <v>200275</v>
      </c>
      <c r="F41" s="150">
        <f t="shared" si="0"/>
        <v>102725</v>
      </c>
      <c r="G41" s="82"/>
      <c r="H41" s="14" t="s">
        <v>95</v>
      </c>
    </row>
    <row r="42" spans="1:8" ht="16.5" customHeight="1">
      <c r="A42" s="34"/>
      <c r="B42" s="56" t="s">
        <v>36</v>
      </c>
      <c r="C42" s="12"/>
      <c r="D42" s="12">
        <v>1616000</v>
      </c>
      <c r="E42" s="12">
        <v>1481334</v>
      </c>
      <c r="F42" s="150">
        <f t="shared" si="0"/>
        <v>134666</v>
      </c>
      <c r="G42" s="68"/>
      <c r="H42" s="12" t="s">
        <v>46</v>
      </c>
    </row>
    <row r="43" spans="1:8" ht="16.5" customHeight="1">
      <c r="A43" s="34"/>
      <c r="B43" s="56" t="s">
        <v>37</v>
      </c>
      <c r="C43" s="12"/>
      <c r="D43" s="12">
        <v>303000</v>
      </c>
      <c r="E43" s="12">
        <v>0</v>
      </c>
      <c r="F43" s="150">
        <f t="shared" si="0"/>
        <v>303000</v>
      </c>
      <c r="G43" s="68"/>
      <c r="H43" s="12" t="s">
        <v>47</v>
      </c>
    </row>
    <row r="44" spans="1:8" ht="16.5" customHeight="1">
      <c r="A44" s="34"/>
      <c r="B44" s="56" t="s">
        <v>11</v>
      </c>
      <c r="C44" s="12"/>
      <c r="D44" s="12">
        <v>131300</v>
      </c>
      <c r="E44" s="12">
        <v>120359</v>
      </c>
      <c r="F44" s="150">
        <f t="shared" si="0"/>
        <v>10941</v>
      </c>
      <c r="G44" s="68"/>
      <c r="H44" s="36" t="s">
        <v>53</v>
      </c>
    </row>
    <row r="45" spans="1:8" ht="16.5" customHeight="1">
      <c r="A45" s="34"/>
      <c r="B45" s="56" t="s">
        <v>3</v>
      </c>
      <c r="C45" s="12"/>
      <c r="D45" s="12">
        <v>808000</v>
      </c>
      <c r="E45" s="12">
        <v>740667</v>
      </c>
      <c r="F45" s="150">
        <f t="shared" si="0"/>
        <v>67333</v>
      </c>
      <c r="G45" s="68"/>
      <c r="H45" s="12" t="s">
        <v>52</v>
      </c>
    </row>
    <row r="46" spans="1:8" ht="16.5" customHeight="1" thickBot="1">
      <c r="A46" s="83"/>
      <c r="B46" s="84" t="s">
        <v>4</v>
      </c>
      <c r="C46" s="19"/>
      <c r="D46" s="19">
        <v>121200</v>
      </c>
      <c r="E46" s="19">
        <v>15197</v>
      </c>
      <c r="F46" s="29">
        <f t="shared" si="0"/>
        <v>106003</v>
      </c>
      <c r="G46" s="85"/>
      <c r="H46" s="19" t="s">
        <v>101</v>
      </c>
    </row>
    <row r="47" spans="1:8" ht="16.5" customHeight="1">
      <c r="A47" s="34"/>
      <c r="B47" s="56" t="s">
        <v>42</v>
      </c>
      <c r="C47" s="12"/>
      <c r="D47" s="12">
        <v>1000000</v>
      </c>
      <c r="E47" s="12">
        <v>1000000</v>
      </c>
      <c r="F47" s="86">
        <f>D47-E47</f>
        <v>0</v>
      </c>
      <c r="G47" s="87"/>
      <c r="H47" s="12" t="s">
        <v>43</v>
      </c>
    </row>
    <row r="48" spans="1:8" ht="16.5" customHeight="1">
      <c r="A48" s="34"/>
      <c r="B48" s="56" t="s">
        <v>39</v>
      </c>
      <c r="C48" s="12"/>
      <c r="D48" s="12">
        <v>400000</v>
      </c>
      <c r="E48" s="12">
        <v>100000</v>
      </c>
      <c r="F48" s="86">
        <f>D48-E48</f>
        <v>300000</v>
      </c>
      <c r="G48" s="87"/>
      <c r="H48" s="12" t="s">
        <v>40</v>
      </c>
    </row>
    <row r="49" spans="1:8" ht="16.5" customHeight="1">
      <c r="A49" s="34"/>
      <c r="B49" s="56" t="s">
        <v>41</v>
      </c>
      <c r="C49" s="12"/>
      <c r="D49" s="12">
        <v>400000</v>
      </c>
      <c r="E49" s="12">
        <v>100000</v>
      </c>
      <c r="F49" s="86">
        <f>D49-E49</f>
        <v>300000</v>
      </c>
      <c r="G49" s="87"/>
      <c r="H49" s="12" t="s">
        <v>40</v>
      </c>
    </row>
    <row r="50" spans="1:8" ht="16.5" customHeight="1">
      <c r="A50" s="61"/>
      <c r="B50" s="62" t="s">
        <v>38</v>
      </c>
      <c r="C50" s="14"/>
      <c r="D50" s="14">
        <v>300000</v>
      </c>
      <c r="E50" s="14">
        <v>300000</v>
      </c>
      <c r="F50" s="88">
        <f>D50-E50</f>
        <v>0</v>
      </c>
      <c r="G50" s="89"/>
      <c r="H50" s="14" t="s">
        <v>5</v>
      </c>
    </row>
    <row r="51" spans="1:8" ht="16.5" customHeight="1" thickBot="1">
      <c r="A51" s="90"/>
      <c r="B51" s="91" t="s">
        <v>6</v>
      </c>
      <c r="C51" s="16"/>
      <c r="D51" s="16">
        <v>91903</v>
      </c>
      <c r="E51" s="16">
        <v>0</v>
      </c>
      <c r="F51" s="104">
        <f>D51-E51</f>
        <v>91903</v>
      </c>
      <c r="G51" s="92"/>
      <c r="H51" s="16"/>
    </row>
    <row r="52" spans="1:8" ht="16.5" customHeight="1" thickBot="1" thickTop="1">
      <c r="A52" s="52"/>
      <c r="B52" s="53" t="s">
        <v>45</v>
      </c>
      <c r="C52" s="54"/>
      <c r="D52" s="8">
        <f>SUM(D25:D51)</f>
        <v>36643003</v>
      </c>
      <c r="E52" s="8">
        <f>SUM(E25:E51)</f>
        <v>33261848</v>
      </c>
      <c r="F52" s="22">
        <f>SUM(F25:F51)</f>
        <v>3381155</v>
      </c>
      <c r="G52" s="55"/>
      <c r="H52" s="8"/>
    </row>
    <row r="53" spans="1:8" ht="16.5" customHeight="1" thickBot="1">
      <c r="A53" s="78"/>
      <c r="B53" s="151" t="s">
        <v>191</v>
      </c>
      <c r="C53" s="79"/>
      <c r="D53" s="20"/>
      <c r="E53" s="20">
        <f>(E17+E19)-E52+E20</f>
        <v>2885852</v>
      </c>
      <c r="F53" s="21"/>
      <c r="G53" s="77"/>
      <c r="H53" s="20"/>
    </row>
    <row r="54" spans="1:8" ht="16.5" customHeight="1" thickTop="1">
      <c r="A54" s="52"/>
      <c r="B54" s="53" t="s">
        <v>96</v>
      </c>
      <c r="C54" s="54"/>
      <c r="D54" s="8"/>
      <c r="E54" s="8">
        <f>E52+E53</f>
        <v>36147700</v>
      </c>
      <c r="F54" s="152"/>
      <c r="G54" s="153"/>
      <c r="H54" s="8"/>
    </row>
    <row r="55" spans="2:4" ht="13.5">
      <c r="B55" s="154"/>
      <c r="C55" s="24"/>
      <c r="D55" s="155"/>
    </row>
    <row r="56" spans="2:4" ht="13.5">
      <c r="B56" s="23"/>
      <c r="C56" s="23"/>
      <c r="D56" s="155"/>
    </row>
  </sheetData>
  <sheetProtection/>
  <mergeCells count="9">
    <mergeCell ref="A23:H23"/>
    <mergeCell ref="A24:C24"/>
    <mergeCell ref="G24:H24"/>
    <mergeCell ref="A3:H3"/>
    <mergeCell ref="A5:H5"/>
    <mergeCell ref="A6:H6"/>
    <mergeCell ref="A10:H10"/>
    <mergeCell ref="A11:C11"/>
    <mergeCell ref="G11:H11"/>
  </mergeCells>
  <printOptions/>
  <pageMargins left="0.7874015748031497" right="0" top="0.7874015748031497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2.625" style="0" customWidth="1"/>
    <col min="2" max="2" width="16.625" style="0" customWidth="1"/>
    <col min="3" max="3" width="41.125" style="0" customWidth="1"/>
  </cols>
  <sheetData>
    <row r="1" spans="1:3" ht="24" customHeight="1">
      <c r="A1" s="166" t="s">
        <v>173</v>
      </c>
      <c r="B1" s="166"/>
      <c r="C1" s="166"/>
    </row>
    <row r="2" spans="2:10" ht="24" customHeight="1"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6.5" customHeight="1">
      <c r="A3" s="169" t="s">
        <v>174</v>
      </c>
      <c r="B3" s="169"/>
      <c r="C3" s="169"/>
      <c r="D3" s="106"/>
      <c r="E3" s="106"/>
      <c r="F3" s="106"/>
      <c r="G3" s="106"/>
      <c r="H3" s="106"/>
      <c r="I3" s="106"/>
      <c r="J3" s="106"/>
    </row>
    <row r="4" spans="1:10" ht="16.5" customHeight="1">
      <c r="A4" s="169" t="s">
        <v>175</v>
      </c>
      <c r="B4" s="169"/>
      <c r="C4" s="169"/>
      <c r="D4" s="106"/>
      <c r="E4" s="106"/>
      <c r="F4" s="106"/>
      <c r="G4" s="106"/>
      <c r="H4" s="106"/>
      <c r="I4" s="106"/>
      <c r="J4" s="106"/>
    </row>
    <row r="5" spans="1:10" ht="18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</row>
    <row r="6" spans="1:3" ht="18" customHeight="1">
      <c r="A6" s="3"/>
      <c r="B6" s="3"/>
      <c r="C6" s="4" t="s">
        <v>9</v>
      </c>
    </row>
    <row r="7" spans="1:3" ht="18" customHeight="1">
      <c r="A7" s="3"/>
      <c r="B7" s="3"/>
      <c r="C7" s="4"/>
    </row>
    <row r="8" spans="1:3" ht="18" customHeight="1">
      <c r="A8" s="3"/>
      <c r="B8" s="3"/>
      <c r="C8" s="5" t="s">
        <v>8</v>
      </c>
    </row>
    <row r="9" spans="1:3" ht="18" customHeight="1">
      <c r="A9" s="107" t="s">
        <v>103</v>
      </c>
      <c r="B9" s="6">
        <v>8407043</v>
      </c>
      <c r="C9" s="108"/>
    </row>
    <row r="10" spans="1:3" ht="18" customHeight="1">
      <c r="A10" s="3"/>
      <c r="B10" s="3"/>
      <c r="C10" s="5"/>
    </row>
    <row r="11" spans="1:2" ht="18" customHeight="1">
      <c r="A11" s="3"/>
      <c r="B11" s="3"/>
    </row>
    <row r="12" spans="1:3" ht="18" customHeight="1">
      <c r="A12" s="158" t="s">
        <v>67</v>
      </c>
      <c r="B12" s="159"/>
      <c r="C12" s="160"/>
    </row>
    <row r="13" spans="1:3" ht="18" customHeight="1">
      <c r="A13" s="109" t="s">
        <v>104</v>
      </c>
      <c r="B13" s="109" t="s">
        <v>105</v>
      </c>
      <c r="C13" s="109" t="s">
        <v>106</v>
      </c>
    </row>
    <row r="14" spans="1:3" ht="18" customHeight="1">
      <c r="A14" s="6" t="s">
        <v>107</v>
      </c>
      <c r="B14" s="6">
        <v>1000000</v>
      </c>
      <c r="C14" s="110"/>
    </row>
    <row r="15" spans="1:3" ht="18" customHeight="1" thickBot="1">
      <c r="A15" s="48" t="s">
        <v>108</v>
      </c>
      <c r="B15" s="48">
        <v>71</v>
      </c>
      <c r="C15" s="111" t="s">
        <v>48</v>
      </c>
    </row>
    <row r="16" spans="1:3" ht="18" customHeight="1" thickTop="1">
      <c r="A16" s="112" t="s">
        <v>7</v>
      </c>
      <c r="B16" s="8">
        <f>SUM(B14:B15)</f>
        <v>1000071</v>
      </c>
      <c r="C16" s="113"/>
    </row>
    <row r="17" spans="1:3" ht="18" customHeight="1">
      <c r="A17" s="9"/>
      <c r="B17" s="9"/>
      <c r="C17" s="28"/>
    </row>
    <row r="18" spans="1:3" ht="18" customHeight="1">
      <c r="A18" s="9"/>
      <c r="B18" s="9"/>
      <c r="C18" s="9"/>
    </row>
    <row r="19" spans="1:3" ht="18" customHeight="1">
      <c r="A19" s="158" t="s">
        <v>51</v>
      </c>
      <c r="B19" s="159"/>
      <c r="C19" s="160"/>
    </row>
    <row r="20" spans="1:3" ht="18" customHeight="1">
      <c r="A20" s="114" t="s">
        <v>104</v>
      </c>
      <c r="B20" s="109" t="s">
        <v>105</v>
      </c>
      <c r="C20" s="109" t="s">
        <v>106</v>
      </c>
    </row>
    <row r="21" spans="1:3" ht="18" customHeight="1">
      <c r="A21" s="6" t="s">
        <v>109</v>
      </c>
      <c r="B21" s="6"/>
      <c r="C21" s="110"/>
    </row>
    <row r="22" spans="1:3" ht="18" customHeight="1" thickBot="1">
      <c r="A22" s="15"/>
      <c r="B22" s="94"/>
      <c r="C22" s="116"/>
    </row>
    <row r="23" spans="1:3" ht="18" customHeight="1" thickTop="1">
      <c r="A23" s="112" t="s">
        <v>45</v>
      </c>
      <c r="B23" s="8">
        <f>SUM(B21:B22)</f>
        <v>0</v>
      </c>
      <c r="C23" s="113"/>
    </row>
    <row r="24" spans="1:3" ht="18" customHeight="1">
      <c r="A24" s="3"/>
      <c r="B24" s="3"/>
      <c r="C24" s="3"/>
    </row>
    <row r="25" spans="1:3" ht="18" customHeight="1">
      <c r="A25" s="3"/>
      <c r="B25" s="3"/>
      <c r="C25" s="3"/>
    </row>
    <row r="26" spans="1:3" ht="18" customHeight="1">
      <c r="A26" s="6" t="s">
        <v>110</v>
      </c>
      <c r="B26" s="12">
        <f>B9+B16-B23</f>
        <v>9407114</v>
      </c>
      <c r="C26" s="110"/>
    </row>
    <row r="27" ht="18" customHeight="1"/>
    <row r="28" ht="18" customHeight="1"/>
    <row r="29" ht="18" customHeight="1">
      <c r="A29" s="117" t="s">
        <v>176</v>
      </c>
    </row>
    <row r="30" ht="18" customHeight="1"/>
    <row r="31" ht="18" customHeight="1">
      <c r="A31" s="118" t="s">
        <v>178</v>
      </c>
    </row>
    <row r="32" ht="18" customHeight="1"/>
    <row r="33" ht="18" customHeight="1">
      <c r="C33" t="s">
        <v>111</v>
      </c>
    </row>
    <row r="34" ht="18" customHeight="1">
      <c r="C34" t="s">
        <v>158</v>
      </c>
    </row>
    <row r="35" ht="18" customHeight="1"/>
  </sheetData>
  <sheetProtection/>
  <mergeCells count="5">
    <mergeCell ref="A1:C1"/>
    <mergeCell ref="A3:C3"/>
    <mergeCell ref="A4:C4"/>
    <mergeCell ref="A12:C12"/>
    <mergeCell ref="A19:C19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2.625" style="0" customWidth="1"/>
    <col min="2" max="2" width="16.625" style="0" customWidth="1"/>
    <col min="3" max="3" width="41.125" style="0" customWidth="1"/>
  </cols>
  <sheetData>
    <row r="1" spans="1:3" ht="24" customHeight="1">
      <c r="A1" s="166" t="s">
        <v>177</v>
      </c>
      <c r="B1" s="166"/>
      <c r="C1" s="166"/>
    </row>
    <row r="2" spans="2:10" ht="24" customHeight="1"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6.5" customHeight="1">
      <c r="A3" s="169" t="s">
        <v>174</v>
      </c>
      <c r="B3" s="169"/>
      <c r="C3" s="169"/>
      <c r="D3" s="106"/>
      <c r="E3" s="106"/>
      <c r="F3" s="106"/>
      <c r="G3" s="106"/>
      <c r="H3" s="106"/>
      <c r="I3" s="106"/>
      <c r="J3" s="106"/>
    </row>
    <row r="4" spans="1:10" ht="16.5" customHeight="1">
      <c r="A4" s="169" t="s">
        <v>175</v>
      </c>
      <c r="B4" s="169"/>
      <c r="C4" s="169"/>
      <c r="D4" s="106"/>
      <c r="E4" s="106"/>
      <c r="F4" s="106"/>
      <c r="G4" s="106"/>
      <c r="H4" s="106"/>
      <c r="I4" s="106"/>
      <c r="J4" s="106"/>
    </row>
    <row r="5" spans="1:10" ht="18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</row>
    <row r="6" spans="1:3" ht="18" customHeight="1">
      <c r="A6" s="3"/>
      <c r="B6" s="3"/>
      <c r="C6" s="4" t="s">
        <v>9</v>
      </c>
    </row>
    <row r="7" spans="1:3" ht="18" customHeight="1">
      <c r="A7" s="3"/>
      <c r="B7" s="3"/>
      <c r="C7" s="4"/>
    </row>
    <row r="8" spans="1:3" ht="18" customHeight="1">
      <c r="A8" s="3"/>
      <c r="B8" s="3"/>
      <c r="C8" s="5" t="s">
        <v>8</v>
      </c>
    </row>
    <row r="9" spans="1:3" ht="18" customHeight="1">
      <c r="A9" s="107" t="s">
        <v>103</v>
      </c>
      <c r="B9" s="6">
        <v>7715724</v>
      </c>
      <c r="C9" s="108"/>
    </row>
    <row r="10" spans="1:3" ht="18" customHeight="1">
      <c r="A10" s="3"/>
      <c r="B10" s="3"/>
      <c r="C10" s="5"/>
    </row>
    <row r="11" spans="1:2" ht="18" customHeight="1">
      <c r="A11" s="3"/>
      <c r="B11" s="3"/>
    </row>
    <row r="12" spans="1:3" ht="18" customHeight="1">
      <c r="A12" s="158" t="s">
        <v>67</v>
      </c>
      <c r="B12" s="159"/>
      <c r="C12" s="160"/>
    </row>
    <row r="13" spans="1:3" ht="18" customHeight="1">
      <c r="A13" s="109" t="s">
        <v>112</v>
      </c>
      <c r="B13" s="109" t="s">
        <v>105</v>
      </c>
      <c r="C13" s="109" t="s">
        <v>106</v>
      </c>
    </row>
    <row r="14" spans="1:3" ht="18" customHeight="1">
      <c r="A14" s="6" t="s">
        <v>107</v>
      </c>
      <c r="B14" s="6">
        <v>200000</v>
      </c>
      <c r="C14" s="110" t="s">
        <v>113</v>
      </c>
    </row>
    <row r="15" spans="1:3" ht="18" customHeight="1" thickBot="1">
      <c r="A15" s="48" t="s">
        <v>114</v>
      </c>
      <c r="B15" s="48">
        <v>66</v>
      </c>
      <c r="C15" s="111" t="s">
        <v>48</v>
      </c>
    </row>
    <row r="16" spans="1:3" ht="18" customHeight="1" thickTop="1">
      <c r="A16" s="112" t="s">
        <v>7</v>
      </c>
      <c r="B16" s="8">
        <f>SUM(B14:B15)</f>
        <v>200066</v>
      </c>
      <c r="C16" s="113"/>
    </row>
    <row r="17" spans="1:3" ht="18" customHeight="1">
      <c r="A17" s="9"/>
      <c r="B17" s="9"/>
      <c r="C17" s="28"/>
    </row>
    <row r="18" spans="1:3" ht="18" customHeight="1">
      <c r="A18" s="9"/>
      <c r="B18" s="9"/>
      <c r="C18" s="9"/>
    </row>
    <row r="19" spans="1:3" ht="18" customHeight="1">
      <c r="A19" s="158" t="s">
        <v>51</v>
      </c>
      <c r="B19" s="159"/>
      <c r="C19" s="160"/>
    </row>
    <row r="20" spans="1:3" ht="18" customHeight="1">
      <c r="A20" s="114" t="s">
        <v>112</v>
      </c>
      <c r="B20" s="109" t="s">
        <v>105</v>
      </c>
      <c r="C20" s="109" t="s">
        <v>106</v>
      </c>
    </row>
    <row r="21" spans="1:3" ht="18" customHeight="1">
      <c r="A21" s="7" t="s">
        <v>109</v>
      </c>
      <c r="B21" s="7"/>
      <c r="C21" s="115"/>
    </row>
    <row r="22" spans="1:3" ht="18" customHeight="1" thickBot="1">
      <c r="A22" s="15"/>
      <c r="B22" s="94"/>
      <c r="C22" s="116"/>
    </row>
    <row r="23" spans="1:3" ht="18" customHeight="1" thickTop="1">
      <c r="A23" s="112" t="s">
        <v>45</v>
      </c>
      <c r="B23" s="8">
        <f>SUM(B21:B22)</f>
        <v>0</v>
      </c>
      <c r="C23" s="113"/>
    </row>
    <row r="24" spans="1:3" ht="18" customHeight="1">
      <c r="A24" s="3"/>
      <c r="B24" s="3"/>
      <c r="C24" s="3"/>
    </row>
    <row r="25" spans="1:3" ht="18" customHeight="1">
      <c r="A25" s="3"/>
      <c r="B25" s="3"/>
      <c r="C25" s="3"/>
    </row>
    <row r="26" spans="1:3" ht="18" customHeight="1">
      <c r="A26" s="6" t="s">
        <v>110</v>
      </c>
      <c r="B26" s="12">
        <f>B9+B16-B23</f>
        <v>7915790</v>
      </c>
      <c r="C26" s="110"/>
    </row>
    <row r="27" ht="18" customHeight="1"/>
    <row r="28" ht="18" customHeight="1"/>
    <row r="29" ht="18" customHeight="1">
      <c r="A29" s="117" t="s">
        <v>179</v>
      </c>
    </row>
    <row r="30" ht="18" customHeight="1"/>
    <row r="31" ht="18" customHeight="1">
      <c r="A31" s="118" t="s">
        <v>178</v>
      </c>
    </row>
    <row r="32" ht="18" customHeight="1"/>
    <row r="33" ht="18" customHeight="1">
      <c r="C33" t="s">
        <v>111</v>
      </c>
    </row>
    <row r="34" ht="18" customHeight="1">
      <c r="C34" t="s">
        <v>158</v>
      </c>
    </row>
  </sheetData>
  <sheetProtection/>
  <mergeCells count="5">
    <mergeCell ref="A1:C1"/>
    <mergeCell ref="A3:C3"/>
    <mergeCell ref="A4:C4"/>
    <mergeCell ref="A12:C12"/>
    <mergeCell ref="A19:C19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2.625" style="0" customWidth="1"/>
    <col min="2" max="2" width="16.625" style="0" customWidth="1"/>
    <col min="3" max="3" width="41.125" style="0" customWidth="1"/>
  </cols>
  <sheetData>
    <row r="1" spans="1:3" ht="24" customHeight="1">
      <c r="A1" s="166" t="s">
        <v>180</v>
      </c>
      <c r="B1" s="166"/>
      <c r="C1" s="166"/>
    </row>
    <row r="2" spans="2:10" ht="24" customHeight="1"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6.5" customHeight="1">
      <c r="A3" s="169" t="s">
        <v>166</v>
      </c>
      <c r="B3" s="169"/>
      <c r="C3" s="169"/>
      <c r="D3" s="106"/>
      <c r="E3" s="106"/>
      <c r="F3" s="106"/>
      <c r="G3" s="106"/>
      <c r="H3" s="106"/>
      <c r="I3" s="106"/>
      <c r="J3" s="106"/>
    </row>
    <row r="4" spans="1:10" ht="16.5" customHeight="1">
      <c r="A4" s="169" t="s">
        <v>175</v>
      </c>
      <c r="B4" s="169"/>
      <c r="C4" s="169"/>
      <c r="D4" s="106"/>
      <c r="E4" s="106"/>
      <c r="F4" s="106"/>
      <c r="G4" s="106"/>
      <c r="H4" s="106"/>
      <c r="I4" s="106"/>
      <c r="J4" s="106"/>
    </row>
    <row r="5" spans="1:10" ht="18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</row>
    <row r="6" spans="1:3" ht="18" customHeight="1">
      <c r="A6" s="3"/>
      <c r="B6" s="3"/>
      <c r="C6" s="4" t="s">
        <v>9</v>
      </c>
    </row>
    <row r="7" spans="1:3" ht="18" customHeight="1">
      <c r="A7" s="3"/>
      <c r="B7" s="3"/>
      <c r="C7" s="4"/>
    </row>
    <row r="8" spans="1:3" ht="18" customHeight="1">
      <c r="A8" s="3"/>
      <c r="B8" s="3"/>
      <c r="C8" s="5" t="s">
        <v>8</v>
      </c>
    </row>
    <row r="9" spans="1:3" ht="18" customHeight="1">
      <c r="A9" s="107" t="s">
        <v>103</v>
      </c>
      <c r="B9" s="6">
        <v>8026672</v>
      </c>
      <c r="C9" s="108"/>
    </row>
    <row r="10" spans="1:3" ht="18" customHeight="1">
      <c r="A10" s="3"/>
      <c r="B10" s="3"/>
      <c r="C10" s="5"/>
    </row>
    <row r="11" spans="1:2" ht="18" customHeight="1">
      <c r="A11" s="3"/>
      <c r="B11" s="3"/>
    </row>
    <row r="12" spans="1:3" ht="18" customHeight="1">
      <c r="A12" s="158" t="s">
        <v>67</v>
      </c>
      <c r="B12" s="159"/>
      <c r="C12" s="160"/>
    </row>
    <row r="13" spans="1:3" ht="18" customHeight="1">
      <c r="A13" s="109" t="s">
        <v>112</v>
      </c>
      <c r="B13" s="109" t="s">
        <v>105</v>
      </c>
      <c r="C13" s="109" t="s">
        <v>106</v>
      </c>
    </row>
    <row r="14" spans="1:3" ht="18" customHeight="1">
      <c r="A14" s="6" t="s">
        <v>107</v>
      </c>
      <c r="B14" s="6">
        <v>300000</v>
      </c>
      <c r="C14" s="110"/>
    </row>
    <row r="15" spans="1:3" ht="18" customHeight="1">
      <c r="A15" s="6" t="s">
        <v>115</v>
      </c>
      <c r="B15" s="6">
        <v>300000</v>
      </c>
      <c r="C15" s="110"/>
    </row>
    <row r="16" spans="1:3" ht="18" customHeight="1" hidden="1">
      <c r="A16" s="6" t="s">
        <v>116</v>
      </c>
      <c r="B16" s="6">
        <v>0</v>
      </c>
      <c r="C16" s="110"/>
    </row>
    <row r="17" spans="1:3" ht="18" customHeight="1" thickBot="1">
      <c r="A17" s="48" t="s">
        <v>114</v>
      </c>
      <c r="B17" s="48">
        <v>66</v>
      </c>
      <c r="C17" s="111" t="s">
        <v>48</v>
      </c>
    </row>
    <row r="18" spans="1:3" ht="18" customHeight="1" thickTop="1">
      <c r="A18" s="112" t="s">
        <v>7</v>
      </c>
      <c r="B18" s="8">
        <f>SUM(B14:B17)</f>
        <v>600066</v>
      </c>
      <c r="C18" s="113"/>
    </row>
    <row r="19" spans="1:3" ht="18" customHeight="1">
      <c r="A19" s="9"/>
      <c r="B19" s="9"/>
      <c r="C19" s="28"/>
    </row>
    <row r="20" spans="1:3" ht="18" customHeight="1">
      <c r="A20" s="9"/>
      <c r="B20" s="9"/>
      <c r="C20" s="9"/>
    </row>
    <row r="21" spans="1:3" ht="18" customHeight="1">
      <c r="A21" s="158" t="s">
        <v>51</v>
      </c>
      <c r="B21" s="159"/>
      <c r="C21" s="160"/>
    </row>
    <row r="22" spans="1:3" ht="18" customHeight="1">
      <c r="A22" s="114" t="s">
        <v>117</v>
      </c>
      <c r="B22" s="109" t="s">
        <v>105</v>
      </c>
      <c r="C22" s="109" t="s">
        <v>106</v>
      </c>
    </row>
    <row r="23" spans="1:3" ht="18" customHeight="1">
      <c r="A23" s="7" t="s">
        <v>109</v>
      </c>
      <c r="B23" s="7"/>
      <c r="C23" s="115"/>
    </row>
    <row r="24" spans="1:3" ht="18" customHeight="1" thickBot="1">
      <c r="A24" s="15"/>
      <c r="B24" s="94"/>
      <c r="C24" s="116"/>
    </row>
    <row r="25" spans="1:3" ht="18" customHeight="1" thickTop="1">
      <c r="A25" s="112" t="s">
        <v>45</v>
      </c>
      <c r="B25" s="8">
        <f>SUM(B23:B24)</f>
        <v>0</v>
      </c>
      <c r="C25" s="113"/>
    </row>
    <row r="26" spans="1:3" ht="18" customHeight="1">
      <c r="A26" s="3"/>
      <c r="B26" s="3"/>
      <c r="C26" s="3"/>
    </row>
    <row r="27" spans="1:3" ht="18" customHeight="1">
      <c r="A27" s="3"/>
      <c r="B27" s="3"/>
      <c r="C27" s="3"/>
    </row>
    <row r="28" spans="1:3" ht="18" customHeight="1">
      <c r="A28" s="6" t="s">
        <v>110</v>
      </c>
      <c r="B28" s="12">
        <f>B9+B18-B25</f>
        <v>8626738</v>
      </c>
      <c r="C28" s="110"/>
    </row>
    <row r="29" ht="18" customHeight="1"/>
    <row r="30" ht="18" customHeight="1"/>
    <row r="31" ht="18" customHeight="1">
      <c r="A31" s="117" t="s">
        <v>181</v>
      </c>
    </row>
    <row r="32" ht="18" customHeight="1"/>
    <row r="33" ht="18" customHeight="1">
      <c r="A33" s="118" t="s">
        <v>182</v>
      </c>
    </row>
    <row r="34" ht="18" customHeight="1"/>
    <row r="35" ht="18" customHeight="1">
      <c r="C35" t="s">
        <v>111</v>
      </c>
    </row>
    <row r="36" ht="18" customHeight="1">
      <c r="C36" t="s">
        <v>158</v>
      </c>
    </row>
  </sheetData>
  <sheetProtection/>
  <mergeCells count="5">
    <mergeCell ref="A1:C1"/>
    <mergeCell ref="A3:C3"/>
    <mergeCell ref="A4:C4"/>
    <mergeCell ref="A12:C12"/>
    <mergeCell ref="A21:C21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0.6171875" style="0" customWidth="1"/>
    <col min="2" max="2" width="22.625" style="0" customWidth="1"/>
    <col min="3" max="3" width="0.6171875" style="0" customWidth="1"/>
    <col min="4" max="4" width="14.375" style="23" customWidth="1"/>
    <col min="5" max="5" width="0.6171875" style="23" customWidth="1"/>
    <col min="6" max="6" width="48.125" style="23" customWidth="1"/>
  </cols>
  <sheetData>
    <row r="1" spans="1:6" ht="20.25" customHeight="1">
      <c r="A1" s="166" t="s">
        <v>197</v>
      </c>
      <c r="B1" s="166"/>
      <c r="C1" s="166"/>
      <c r="D1" s="166"/>
      <c r="E1" s="166"/>
      <c r="F1" s="166"/>
    </row>
    <row r="2" spans="1:6" ht="15" customHeight="1">
      <c r="A2" s="3"/>
      <c r="B2" s="3"/>
      <c r="C2" s="3"/>
      <c r="D2" s="3"/>
      <c r="E2" s="3"/>
      <c r="F2" s="3"/>
    </row>
    <row r="3" spans="1:6" ht="7.5" customHeight="1">
      <c r="A3" s="3"/>
      <c r="B3" s="3"/>
      <c r="C3" s="3"/>
      <c r="D3" s="3"/>
      <c r="E3" s="3"/>
      <c r="F3" s="3"/>
    </row>
    <row r="4" spans="1:8" ht="15" customHeight="1">
      <c r="A4" s="167" t="s">
        <v>193</v>
      </c>
      <c r="B4" s="167"/>
      <c r="C4" s="167"/>
      <c r="D4" s="167"/>
      <c r="E4" s="167"/>
      <c r="F4" s="167"/>
      <c r="G4" s="141"/>
      <c r="H4" s="141"/>
    </row>
    <row r="5" spans="1:6" ht="15" customHeight="1">
      <c r="A5" s="167" t="s">
        <v>198</v>
      </c>
      <c r="B5" s="167"/>
      <c r="C5" s="167"/>
      <c r="D5" s="167"/>
      <c r="E5" s="167"/>
      <c r="F5" s="167"/>
    </row>
    <row r="6" spans="1:6" ht="7.5" customHeight="1">
      <c r="A6" s="27"/>
      <c r="B6" s="27"/>
      <c r="C6" s="27"/>
      <c r="D6" s="27"/>
      <c r="E6" s="27"/>
      <c r="F6" s="27"/>
    </row>
    <row r="7" spans="1:6" ht="15" customHeight="1">
      <c r="A7" s="3"/>
      <c r="B7" s="3"/>
      <c r="C7" s="3"/>
      <c r="D7" s="3"/>
      <c r="E7" s="3"/>
      <c r="F7" s="4" t="s">
        <v>9</v>
      </c>
    </row>
    <row r="8" spans="1:6" ht="7.5" customHeight="1">
      <c r="A8" s="3"/>
      <c r="B8" s="3"/>
      <c r="C8" s="3"/>
      <c r="D8" s="3"/>
      <c r="E8" s="3"/>
      <c r="F8" s="4"/>
    </row>
    <row r="9" spans="1:6" ht="15" customHeight="1">
      <c r="A9" s="3"/>
      <c r="B9" s="3"/>
      <c r="C9" s="3"/>
      <c r="D9" s="3"/>
      <c r="E9" s="3"/>
      <c r="F9" s="5" t="s">
        <v>8</v>
      </c>
    </row>
    <row r="10" spans="1:6" ht="18.75" customHeight="1">
      <c r="A10" s="158" t="s">
        <v>50</v>
      </c>
      <c r="B10" s="159"/>
      <c r="C10" s="159"/>
      <c r="D10" s="159"/>
      <c r="E10" s="159"/>
      <c r="F10" s="160"/>
    </row>
    <row r="11" spans="1:6" ht="18.75" customHeight="1">
      <c r="A11" s="31"/>
      <c r="B11" s="32" t="s">
        <v>79</v>
      </c>
      <c r="C11" s="33"/>
      <c r="D11" s="10" t="s">
        <v>57</v>
      </c>
      <c r="E11" s="170" t="s">
        <v>58</v>
      </c>
      <c r="F11" s="171"/>
    </row>
    <row r="12" spans="1:6" ht="18.75" customHeight="1">
      <c r="A12" s="34"/>
      <c r="B12" s="35" t="s">
        <v>80</v>
      </c>
      <c r="C12" s="12"/>
      <c r="D12" s="6">
        <v>34638030</v>
      </c>
      <c r="E12" s="34"/>
      <c r="F12" s="36" t="s">
        <v>199</v>
      </c>
    </row>
    <row r="13" spans="1:6" ht="18.75" customHeight="1">
      <c r="A13" s="34"/>
      <c r="B13" s="35" t="s">
        <v>81</v>
      </c>
      <c r="C13" s="37"/>
      <c r="D13" s="7">
        <v>248745</v>
      </c>
      <c r="E13" s="38"/>
      <c r="F13" s="39" t="s">
        <v>200</v>
      </c>
    </row>
    <row r="14" spans="1:6" ht="18.75" customHeight="1">
      <c r="A14" s="34"/>
      <c r="B14" s="35" t="s">
        <v>82</v>
      </c>
      <c r="C14" s="37"/>
      <c r="D14" s="7">
        <v>18060</v>
      </c>
      <c r="E14" s="38"/>
      <c r="F14" s="39" t="s">
        <v>201</v>
      </c>
    </row>
    <row r="15" spans="1:6" ht="18.75" customHeight="1" thickBot="1">
      <c r="A15" s="38"/>
      <c r="B15" s="40" t="s">
        <v>59</v>
      </c>
      <c r="C15" s="37"/>
      <c r="D15" s="7">
        <v>2440510</v>
      </c>
      <c r="E15" s="38"/>
      <c r="F15" s="39" t="s">
        <v>202</v>
      </c>
    </row>
    <row r="16" spans="1:6" ht="18.75" customHeight="1" thickBot="1">
      <c r="A16" s="41"/>
      <c r="B16" s="42" t="s">
        <v>83</v>
      </c>
      <c r="C16" s="43"/>
      <c r="D16" s="20">
        <f>SUM(D12:D15)</f>
        <v>37345345</v>
      </c>
      <c r="E16" s="44"/>
      <c r="F16" s="20"/>
    </row>
    <row r="17" spans="1:6" ht="18.75" customHeight="1" thickBot="1" thickTop="1">
      <c r="A17" s="45"/>
      <c r="B17" s="93" t="s">
        <v>84</v>
      </c>
      <c r="C17" s="47"/>
      <c r="D17" s="48">
        <v>496</v>
      </c>
      <c r="E17" s="45"/>
      <c r="F17" s="47" t="s">
        <v>48</v>
      </c>
    </row>
    <row r="18" spans="1:6" ht="18.75" customHeight="1" thickBot="1">
      <c r="A18" s="49"/>
      <c r="B18" s="50" t="s">
        <v>83</v>
      </c>
      <c r="C18" s="51"/>
      <c r="D18" s="47">
        <f>D17</f>
        <v>496</v>
      </c>
      <c r="E18" s="46"/>
      <c r="F18" s="47"/>
    </row>
    <row r="19" spans="1:6" ht="18.75" customHeight="1" thickTop="1">
      <c r="A19" s="52"/>
      <c r="B19" s="53" t="s">
        <v>85</v>
      </c>
      <c r="C19" s="54"/>
      <c r="D19" s="8">
        <f>D16+D18</f>
        <v>37345841</v>
      </c>
      <c r="E19" s="55"/>
      <c r="F19" s="8"/>
    </row>
    <row r="20" spans="1:6" ht="18.75" customHeight="1">
      <c r="A20" s="9"/>
      <c r="B20" s="9"/>
      <c r="C20" s="9"/>
      <c r="D20" s="9"/>
      <c r="E20" s="9"/>
      <c r="F20" s="9"/>
    </row>
    <row r="21" spans="1:6" ht="18.75" customHeight="1">
      <c r="A21" s="158" t="s">
        <v>51</v>
      </c>
      <c r="B21" s="159"/>
      <c r="C21" s="159"/>
      <c r="D21" s="159"/>
      <c r="E21" s="159"/>
      <c r="F21" s="160"/>
    </row>
    <row r="22" spans="1:6" ht="18.75" customHeight="1">
      <c r="A22" s="31"/>
      <c r="B22" s="32" t="s">
        <v>79</v>
      </c>
      <c r="C22" s="33"/>
      <c r="D22" s="10" t="s">
        <v>57</v>
      </c>
      <c r="E22" s="170" t="s">
        <v>58</v>
      </c>
      <c r="F22" s="171"/>
    </row>
    <row r="23" spans="1:6" ht="18.75" customHeight="1">
      <c r="A23" s="34"/>
      <c r="B23" s="56" t="s">
        <v>0</v>
      </c>
      <c r="C23" s="12"/>
      <c r="D23" s="6">
        <v>1821875</v>
      </c>
      <c r="E23" s="34"/>
      <c r="F23" s="12" t="s">
        <v>74</v>
      </c>
    </row>
    <row r="24" spans="1:6" ht="18.75" customHeight="1">
      <c r="A24" s="34"/>
      <c r="B24" s="56" t="s">
        <v>44</v>
      </c>
      <c r="C24" s="12"/>
      <c r="D24" s="6">
        <v>228752</v>
      </c>
      <c r="E24" s="34"/>
      <c r="F24" s="12" t="s">
        <v>77</v>
      </c>
    </row>
    <row r="25" spans="1:6" ht="18.75" customHeight="1">
      <c r="A25" s="34"/>
      <c r="B25" s="56" t="s">
        <v>1</v>
      </c>
      <c r="C25" s="12"/>
      <c r="D25" s="6">
        <v>32504</v>
      </c>
      <c r="E25" s="34"/>
      <c r="F25" s="12" t="s">
        <v>75</v>
      </c>
    </row>
    <row r="26" spans="1:6" ht="18.75" customHeight="1">
      <c r="A26" s="34"/>
      <c r="B26" s="56" t="s">
        <v>98</v>
      </c>
      <c r="C26" s="12"/>
      <c r="D26" s="6">
        <v>32351200</v>
      </c>
      <c r="E26" s="34"/>
      <c r="F26" s="36" t="s">
        <v>61</v>
      </c>
    </row>
    <row r="27" spans="1:6" ht="18.75" customHeight="1" hidden="1">
      <c r="A27" s="34"/>
      <c r="B27" s="56" t="s">
        <v>195</v>
      </c>
      <c r="C27" s="12"/>
      <c r="D27" s="6">
        <v>0</v>
      </c>
      <c r="E27" s="34"/>
      <c r="F27" s="36"/>
    </row>
    <row r="28" spans="1:6" ht="18.75" customHeight="1">
      <c r="A28" s="34"/>
      <c r="B28" s="56" t="s">
        <v>10</v>
      </c>
      <c r="C28" s="12"/>
      <c r="D28" s="6">
        <v>93790</v>
      </c>
      <c r="E28" s="34"/>
      <c r="F28" s="12" t="s">
        <v>33</v>
      </c>
    </row>
    <row r="29" spans="1:6" ht="18.75" customHeight="1">
      <c r="A29" s="34"/>
      <c r="B29" s="56" t="s">
        <v>60</v>
      </c>
      <c r="C29" s="12"/>
      <c r="D29" s="6">
        <v>68278</v>
      </c>
      <c r="E29" s="34"/>
      <c r="F29" s="14" t="s">
        <v>95</v>
      </c>
    </row>
    <row r="30" spans="1:6" ht="18.75" customHeight="1" hidden="1">
      <c r="A30" s="34"/>
      <c r="B30" s="56" t="s">
        <v>2</v>
      </c>
      <c r="C30" s="12"/>
      <c r="D30" s="6">
        <v>0</v>
      </c>
      <c r="E30" s="34"/>
      <c r="F30" s="14" t="s">
        <v>196</v>
      </c>
    </row>
    <row r="31" spans="1:6" ht="18.75" customHeight="1">
      <c r="A31" s="34"/>
      <c r="B31" s="56" t="s">
        <v>36</v>
      </c>
      <c r="C31" s="12"/>
      <c r="D31" s="6">
        <v>120000</v>
      </c>
      <c r="E31" s="34"/>
      <c r="F31" s="36" t="s">
        <v>62</v>
      </c>
    </row>
    <row r="32" spans="1:6" ht="18.75" customHeight="1" hidden="1">
      <c r="A32" s="34"/>
      <c r="B32" s="56" t="s">
        <v>154</v>
      </c>
      <c r="C32" s="12"/>
      <c r="D32" s="6">
        <v>0</v>
      </c>
      <c r="E32" s="34"/>
      <c r="F32" s="36"/>
    </row>
    <row r="33" spans="1:6" ht="18.75" customHeight="1">
      <c r="A33" s="34"/>
      <c r="B33" s="56" t="s">
        <v>11</v>
      </c>
      <c r="C33" s="12"/>
      <c r="D33" s="6">
        <v>100750</v>
      </c>
      <c r="E33" s="34"/>
      <c r="F33" s="36" t="s">
        <v>53</v>
      </c>
    </row>
    <row r="34" spans="1:6" ht="18.75" customHeight="1">
      <c r="A34" s="34"/>
      <c r="B34" s="56" t="s">
        <v>3</v>
      </c>
      <c r="C34" s="12"/>
      <c r="D34" s="6">
        <v>867625</v>
      </c>
      <c r="E34" s="34"/>
      <c r="F34" s="36" t="s">
        <v>63</v>
      </c>
    </row>
    <row r="35" spans="1:6" ht="18.75" customHeight="1">
      <c r="A35" s="38"/>
      <c r="B35" s="40" t="s">
        <v>86</v>
      </c>
      <c r="C35" s="37"/>
      <c r="D35" s="7">
        <v>108000</v>
      </c>
      <c r="E35" s="38"/>
      <c r="F35" s="39" t="s">
        <v>87</v>
      </c>
    </row>
    <row r="36" spans="1:6" ht="18.75" customHeight="1" thickBot="1">
      <c r="A36" s="38"/>
      <c r="B36" s="40" t="s">
        <v>4</v>
      </c>
      <c r="C36" s="37"/>
      <c r="D36" s="7">
        <v>3376</v>
      </c>
      <c r="E36" s="38"/>
      <c r="F36" s="39" t="s">
        <v>101</v>
      </c>
    </row>
    <row r="37" spans="1:6" ht="18.75" customHeight="1" thickBot="1">
      <c r="A37" s="41"/>
      <c r="B37" s="42" t="s">
        <v>83</v>
      </c>
      <c r="C37" s="43"/>
      <c r="D37" s="20">
        <f>SUM(D23:D36)</f>
        <v>35796150</v>
      </c>
      <c r="E37" s="44"/>
      <c r="F37" s="57"/>
    </row>
    <row r="38" spans="1:6" ht="18.75" customHeight="1" thickBot="1" thickTop="1">
      <c r="A38" s="58"/>
      <c r="B38" s="59" t="s">
        <v>38</v>
      </c>
      <c r="C38" s="16"/>
      <c r="D38" s="17">
        <v>300000</v>
      </c>
      <c r="E38" s="58"/>
      <c r="F38" s="60" t="s">
        <v>5</v>
      </c>
    </row>
    <row r="39" spans="1:6" ht="18.75" customHeight="1" thickBot="1">
      <c r="A39" s="41"/>
      <c r="B39" s="42" t="s">
        <v>83</v>
      </c>
      <c r="C39" s="43"/>
      <c r="D39" s="20">
        <f>SUM(D38)</f>
        <v>300000</v>
      </c>
      <c r="E39" s="44"/>
      <c r="F39" s="57"/>
    </row>
    <row r="40" spans="1:6" ht="18.75" customHeight="1" thickTop="1">
      <c r="A40" s="61"/>
      <c r="B40" s="62" t="s">
        <v>64</v>
      </c>
      <c r="C40" s="14"/>
      <c r="D40" s="13">
        <v>289200</v>
      </c>
      <c r="E40" s="61"/>
      <c r="F40" s="63" t="s">
        <v>76</v>
      </c>
    </row>
    <row r="41" spans="1:6" ht="18.75" customHeight="1" thickBot="1">
      <c r="A41" s="38"/>
      <c r="B41" s="40" t="s">
        <v>65</v>
      </c>
      <c r="C41" s="37"/>
      <c r="D41" s="7">
        <v>919900</v>
      </c>
      <c r="E41" s="38"/>
      <c r="F41" s="39" t="s">
        <v>66</v>
      </c>
    </row>
    <row r="42" spans="1:6" ht="18.75" customHeight="1" thickBot="1">
      <c r="A42" s="41"/>
      <c r="B42" s="42" t="s">
        <v>83</v>
      </c>
      <c r="C42" s="43"/>
      <c r="D42" s="20">
        <f>SUM(D40:D41)</f>
        <v>1209100</v>
      </c>
      <c r="E42" s="44"/>
      <c r="F42" s="57"/>
    </row>
    <row r="43" spans="1:6" ht="18.75" customHeight="1" thickTop="1">
      <c r="A43" s="52"/>
      <c r="B43" s="53" t="s">
        <v>88</v>
      </c>
      <c r="C43" s="54"/>
      <c r="D43" s="8">
        <f>D37+D39+D42</f>
        <v>37305250</v>
      </c>
      <c r="E43" s="55"/>
      <c r="F43" s="64"/>
    </row>
    <row r="44" spans="1:6" ht="18.75" customHeight="1">
      <c r="A44" s="65"/>
      <c r="B44" s="65"/>
      <c r="C44" s="65"/>
      <c r="D44" s="65"/>
      <c r="E44" s="65"/>
      <c r="F44" s="65"/>
    </row>
    <row r="45" spans="1:6" ht="18.75" customHeight="1">
      <c r="A45" s="31"/>
      <c r="B45" s="32" t="s">
        <v>89</v>
      </c>
      <c r="C45" s="33"/>
      <c r="D45" s="30">
        <f>D19-D43</f>
        <v>40591</v>
      </c>
      <c r="E45" s="66"/>
      <c r="F45" s="67"/>
    </row>
  </sheetData>
  <sheetProtection/>
  <mergeCells count="7">
    <mergeCell ref="E22:F22"/>
    <mergeCell ref="A1:F1"/>
    <mergeCell ref="A4:F4"/>
    <mergeCell ref="A5:F5"/>
    <mergeCell ref="A10:F10"/>
    <mergeCell ref="E11:F11"/>
    <mergeCell ref="A21:F21"/>
  </mergeCells>
  <printOptions/>
  <pageMargins left="0.8267716535433072" right="0" top="0.984251968503937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3">
      <selection activeCell="A19" sqref="A19:L19"/>
    </sheetView>
  </sheetViews>
  <sheetFormatPr defaultColWidth="9.00390625" defaultRowHeight="13.5"/>
  <cols>
    <col min="1" max="1" width="1.37890625" style="0" customWidth="1"/>
    <col min="2" max="2" width="18.625" style="0" customWidth="1"/>
    <col min="3" max="4" width="1.37890625" style="0" customWidth="1"/>
    <col min="5" max="5" width="15.625" style="0" customWidth="1"/>
    <col min="6" max="7" width="1.37890625" style="0" customWidth="1"/>
    <col min="8" max="8" width="18.625" style="0" customWidth="1"/>
    <col min="9" max="10" width="1.37890625" style="0" customWidth="1"/>
    <col min="11" max="11" width="15.625" style="0" customWidth="1"/>
    <col min="12" max="12" width="1.37890625" style="0" customWidth="1"/>
    <col min="14" max="14" width="12.50390625" style="0" customWidth="1"/>
    <col min="15" max="16" width="10.25390625" style="0" bestFit="1" customWidth="1"/>
    <col min="17" max="17" width="11.125" style="0" customWidth="1"/>
    <col min="18" max="18" width="10.25390625" style="0" bestFit="1" customWidth="1"/>
  </cols>
  <sheetData>
    <row r="1" spans="1:12" ht="24" customHeight="1">
      <c r="A1" s="166" t="s">
        <v>164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4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6.5" customHeight="1">
      <c r="A3" s="173" t="s">
        <v>118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3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6.5" customHeight="1">
      <c r="A5" s="169" t="s">
        <v>165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8" ht="16.5" customHeight="1">
      <c r="A7" s="170" t="s">
        <v>119</v>
      </c>
      <c r="B7" s="174"/>
      <c r="C7" s="174"/>
      <c r="D7" s="174"/>
      <c r="E7" s="174"/>
      <c r="F7" s="171"/>
      <c r="G7" s="170" t="s">
        <v>120</v>
      </c>
      <c r="H7" s="174"/>
      <c r="I7" s="174"/>
      <c r="J7" s="174"/>
      <c r="K7" s="174"/>
      <c r="L7" s="171"/>
      <c r="O7" s="1"/>
      <c r="P7" s="1"/>
      <c r="Q7" s="1"/>
      <c r="R7" s="1"/>
    </row>
    <row r="8" spans="1:18" ht="16.5" customHeight="1">
      <c r="A8" s="170" t="s">
        <v>121</v>
      </c>
      <c r="B8" s="174"/>
      <c r="C8" s="171"/>
      <c r="D8" s="170" t="s">
        <v>122</v>
      </c>
      <c r="E8" s="174"/>
      <c r="F8" s="171"/>
      <c r="G8" s="170" t="s">
        <v>121</v>
      </c>
      <c r="H8" s="174"/>
      <c r="I8" s="171"/>
      <c r="J8" s="170" t="s">
        <v>122</v>
      </c>
      <c r="K8" s="174"/>
      <c r="L8" s="171"/>
      <c r="O8" s="1"/>
      <c r="P8" s="1"/>
      <c r="Q8" s="1"/>
      <c r="R8" s="1"/>
    </row>
    <row r="9" spans="1:18" ht="16.5" customHeight="1">
      <c r="A9" s="58"/>
      <c r="B9" s="59" t="s">
        <v>123</v>
      </c>
      <c r="C9" s="16"/>
      <c r="D9" s="58"/>
      <c r="E9" s="24">
        <v>16264294</v>
      </c>
      <c r="F9" s="24"/>
      <c r="G9" s="58"/>
      <c r="H9" s="59" t="s">
        <v>155</v>
      </c>
      <c r="I9" s="16"/>
      <c r="J9" s="24"/>
      <c r="K9" s="24">
        <v>0</v>
      </c>
      <c r="L9" s="119"/>
      <c r="O9" s="1"/>
      <c r="P9" s="1"/>
      <c r="Q9" s="1"/>
      <c r="R9" s="1"/>
    </row>
    <row r="10" spans="1:18" ht="16.5" customHeight="1">
      <c r="A10" s="120"/>
      <c r="B10" s="59" t="s">
        <v>124</v>
      </c>
      <c r="C10" s="121"/>
      <c r="D10" s="120"/>
      <c r="E10" s="24">
        <v>4140342</v>
      </c>
      <c r="F10" s="24"/>
      <c r="G10" s="58"/>
      <c r="H10" s="59" t="s">
        <v>156</v>
      </c>
      <c r="I10" s="16"/>
      <c r="J10" s="24"/>
      <c r="K10" s="24">
        <v>0</v>
      </c>
      <c r="L10" s="119"/>
      <c r="O10" s="1"/>
      <c r="P10" s="1"/>
      <c r="Q10" s="1"/>
      <c r="R10" s="1"/>
    </row>
    <row r="11" spans="1:18" ht="16.5" customHeight="1">
      <c r="A11" s="58"/>
      <c r="B11" s="59" t="s">
        <v>157</v>
      </c>
      <c r="C11" s="16"/>
      <c r="D11" s="58"/>
      <c r="E11" s="24">
        <v>0</v>
      </c>
      <c r="F11" s="24"/>
      <c r="G11" s="58"/>
      <c r="H11" s="59" t="s">
        <v>126</v>
      </c>
      <c r="I11" s="16"/>
      <c r="J11" s="24"/>
      <c r="K11" s="24">
        <v>20404636</v>
      </c>
      <c r="L11" s="119"/>
      <c r="O11" s="1"/>
      <c r="P11" s="1"/>
      <c r="Q11" s="1"/>
      <c r="R11" s="1"/>
    </row>
    <row r="12" spans="1:18" ht="16.5" customHeight="1">
      <c r="A12" s="120"/>
      <c r="B12" s="59"/>
      <c r="C12" s="121"/>
      <c r="D12" s="120"/>
      <c r="E12" s="24"/>
      <c r="F12" s="24"/>
      <c r="G12" s="58" t="s">
        <v>127</v>
      </c>
      <c r="H12" s="122" t="s">
        <v>128</v>
      </c>
      <c r="I12" s="16" t="s">
        <v>129</v>
      </c>
      <c r="J12" s="24" t="s">
        <v>127</v>
      </c>
      <c r="K12" s="24">
        <v>40591</v>
      </c>
      <c r="L12" s="119" t="s">
        <v>129</v>
      </c>
      <c r="O12" s="1"/>
      <c r="P12" s="1"/>
      <c r="Q12" s="1"/>
      <c r="R12" s="1"/>
    </row>
    <row r="13" spans="1:18" ht="16.5" customHeight="1">
      <c r="A13" s="120"/>
      <c r="B13" s="59"/>
      <c r="C13" s="121"/>
      <c r="D13" s="122"/>
      <c r="E13" s="24"/>
      <c r="F13" s="16"/>
      <c r="G13" s="120"/>
      <c r="H13" s="59"/>
      <c r="I13" s="121"/>
      <c r="J13" s="122"/>
      <c r="K13" s="24"/>
      <c r="L13" s="16"/>
      <c r="O13" s="1"/>
      <c r="P13" s="1"/>
      <c r="Q13" s="1"/>
      <c r="R13" s="1"/>
    </row>
    <row r="14" spans="1:18" ht="16.5" customHeight="1">
      <c r="A14" s="175" t="s">
        <v>130</v>
      </c>
      <c r="B14" s="176"/>
      <c r="C14" s="177"/>
      <c r="D14" s="35"/>
      <c r="E14" s="35">
        <f>SUM(E9:E13)</f>
        <v>20404636</v>
      </c>
      <c r="F14" s="12"/>
      <c r="G14" s="175" t="s">
        <v>130</v>
      </c>
      <c r="H14" s="176"/>
      <c r="I14" s="177"/>
      <c r="J14" s="35"/>
      <c r="K14" s="35">
        <f>SUM(K9:K13)-K12</f>
        <v>20404636</v>
      </c>
      <c r="L14" s="12"/>
      <c r="O14" s="1"/>
      <c r="P14" s="1"/>
      <c r="Q14" s="1"/>
      <c r="R14" s="1"/>
    </row>
    <row r="15" spans="1:12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18" customHeight="1"/>
    <row r="17" spans="1:12" ht="16.5" customHeight="1">
      <c r="A17" s="173" t="s">
        <v>131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ht="13.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ht="16.5" customHeight="1">
      <c r="A19" s="169" t="s">
        <v>166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</row>
    <row r="20" spans="1:12" ht="16.5" customHeight="1">
      <c r="A20" s="169" t="s">
        <v>167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</row>
    <row r="21" spans="1:12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6.5" customHeight="1">
      <c r="A22" s="170" t="s">
        <v>132</v>
      </c>
      <c r="B22" s="174"/>
      <c r="C22" s="174"/>
      <c r="D22" s="174"/>
      <c r="E22" s="174"/>
      <c r="F22" s="171"/>
      <c r="G22" s="170" t="s">
        <v>133</v>
      </c>
      <c r="H22" s="174"/>
      <c r="I22" s="174"/>
      <c r="J22" s="174"/>
      <c r="K22" s="174"/>
      <c r="L22" s="171"/>
    </row>
    <row r="23" spans="1:12" ht="16.5" customHeight="1">
      <c r="A23" s="170" t="s">
        <v>121</v>
      </c>
      <c r="B23" s="174"/>
      <c r="C23" s="171"/>
      <c r="D23" s="170" t="s">
        <v>122</v>
      </c>
      <c r="E23" s="174"/>
      <c r="F23" s="171"/>
      <c r="G23" s="170" t="s">
        <v>121</v>
      </c>
      <c r="H23" s="174"/>
      <c r="I23" s="171"/>
      <c r="J23" s="170" t="s">
        <v>122</v>
      </c>
      <c r="K23" s="174"/>
      <c r="L23" s="171"/>
    </row>
    <row r="24" spans="1:12" ht="16.5" customHeight="1">
      <c r="A24" s="38"/>
      <c r="B24" s="40" t="s">
        <v>134</v>
      </c>
      <c r="C24" s="37"/>
      <c r="D24" s="38"/>
      <c r="E24" s="123">
        <v>1821875</v>
      </c>
      <c r="F24" s="123"/>
      <c r="G24" s="38"/>
      <c r="H24" s="124" t="s">
        <v>135</v>
      </c>
      <c r="I24" s="37"/>
      <c r="J24" s="38"/>
      <c r="K24" s="123">
        <v>34638030</v>
      </c>
      <c r="L24" s="37"/>
    </row>
    <row r="25" spans="1:12" ht="16.5" customHeight="1">
      <c r="A25" s="58"/>
      <c r="B25" s="59" t="s">
        <v>136</v>
      </c>
      <c r="C25" s="16"/>
      <c r="D25" s="58"/>
      <c r="E25" s="24">
        <v>228752</v>
      </c>
      <c r="F25" s="24"/>
      <c r="G25" s="58"/>
      <c r="H25" s="125" t="s">
        <v>137</v>
      </c>
      <c r="I25" s="16"/>
      <c r="J25" s="24"/>
      <c r="K25" s="24">
        <v>248745</v>
      </c>
      <c r="L25" s="16"/>
    </row>
    <row r="26" spans="1:12" ht="16.5" customHeight="1">
      <c r="A26" s="58"/>
      <c r="B26" s="59" t="s">
        <v>1</v>
      </c>
      <c r="C26" s="121"/>
      <c r="D26" s="120"/>
      <c r="E26" s="24">
        <v>32504</v>
      </c>
      <c r="F26" s="24"/>
      <c r="G26" s="58"/>
      <c r="H26" s="24" t="s">
        <v>138</v>
      </c>
      <c r="I26" s="16"/>
      <c r="J26" s="24"/>
      <c r="K26" s="24">
        <v>18060</v>
      </c>
      <c r="L26" s="119"/>
    </row>
    <row r="27" spans="1:12" ht="16.5" customHeight="1">
      <c r="A27" s="58"/>
      <c r="B27" s="59" t="s">
        <v>139</v>
      </c>
      <c r="C27" s="121"/>
      <c r="D27" s="122"/>
      <c r="E27" s="24">
        <v>32351200</v>
      </c>
      <c r="F27" s="24"/>
      <c r="G27" s="58"/>
      <c r="H27" s="59" t="s">
        <v>59</v>
      </c>
      <c r="I27" s="16"/>
      <c r="J27" s="24"/>
      <c r="K27" s="24">
        <v>2440510</v>
      </c>
      <c r="L27" s="119"/>
    </row>
    <row r="28" spans="1:12" ht="16.5" customHeight="1">
      <c r="A28" s="58"/>
      <c r="B28" s="59" t="s">
        <v>60</v>
      </c>
      <c r="C28" s="121"/>
      <c r="D28" s="122"/>
      <c r="E28" s="24">
        <v>68278</v>
      </c>
      <c r="F28" s="24"/>
      <c r="G28" s="58"/>
      <c r="H28" s="59" t="s">
        <v>140</v>
      </c>
      <c r="I28" s="16"/>
      <c r="J28" s="24"/>
      <c r="K28" s="24">
        <v>496</v>
      </c>
      <c r="L28" s="119"/>
    </row>
    <row r="29" spans="1:12" ht="16.5" customHeight="1">
      <c r="A29" s="120"/>
      <c r="B29" s="59" t="s">
        <v>10</v>
      </c>
      <c r="C29" s="16"/>
      <c r="D29" s="58"/>
      <c r="E29" s="24">
        <v>93790</v>
      </c>
      <c r="F29" s="24"/>
      <c r="G29" s="58"/>
      <c r="H29" s="59"/>
      <c r="I29" s="16"/>
      <c r="J29" s="24"/>
      <c r="K29" s="24"/>
      <c r="L29" s="119"/>
    </row>
    <row r="30" spans="1:12" ht="16.5" customHeight="1" hidden="1">
      <c r="A30" s="120"/>
      <c r="B30" s="59"/>
      <c r="C30" s="16"/>
      <c r="D30" s="58"/>
      <c r="E30" s="24"/>
      <c r="F30" s="24"/>
      <c r="G30" s="58"/>
      <c r="H30" s="59"/>
      <c r="I30" s="16"/>
      <c r="J30" s="24"/>
      <c r="K30" s="24"/>
      <c r="L30" s="119"/>
    </row>
    <row r="31" spans="1:12" ht="16.5" customHeight="1" hidden="1">
      <c r="A31" s="120"/>
      <c r="B31" s="59" t="s">
        <v>2</v>
      </c>
      <c r="C31" s="16"/>
      <c r="D31" s="24"/>
      <c r="E31" s="24">
        <v>0</v>
      </c>
      <c r="F31" s="24"/>
      <c r="G31" s="58"/>
      <c r="H31" s="59"/>
      <c r="I31" s="16"/>
      <c r="J31" s="24"/>
      <c r="K31" s="24"/>
      <c r="L31" s="119"/>
    </row>
    <row r="32" spans="1:12" ht="16.5" customHeight="1">
      <c r="A32" s="120"/>
      <c r="B32" s="59" t="s">
        <v>36</v>
      </c>
      <c r="C32" s="121"/>
      <c r="D32" s="122"/>
      <c r="E32" s="24">
        <v>120000</v>
      </c>
      <c r="F32" s="16"/>
      <c r="G32" s="58"/>
      <c r="H32" s="59"/>
      <c r="I32" s="16"/>
      <c r="J32" s="24"/>
      <c r="K32" s="24"/>
      <c r="L32" s="119"/>
    </row>
    <row r="33" spans="1:12" ht="16.5" customHeight="1" hidden="1">
      <c r="A33" s="120"/>
      <c r="B33" s="59" t="s">
        <v>154</v>
      </c>
      <c r="C33" s="121"/>
      <c r="D33" s="122"/>
      <c r="E33" s="24">
        <v>0</v>
      </c>
      <c r="F33" s="16"/>
      <c r="G33" s="58"/>
      <c r="H33" s="59"/>
      <c r="I33" s="16"/>
      <c r="J33" s="24"/>
      <c r="K33" s="24"/>
      <c r="L33" s="119"/>
    </row>
    <row r="34" spans="1:12" ht="16.5" customHeight="1">
      <c r="A34" s="120"/>
      <c r="B34" s="59" t="s">
        <v>72</v>
      </c>
      <c r="C34" s="121"/>
      <c r="D34" s="122"/>
      <c r="E34" s="24">
        <v>100750</v>
      </c>
      <c r="F34" s="16"/>
      <c r="G34" s="58"/>
      <c r="H34" s="24"/>
      <c r="I34" s="16"/>
      <c r="J34" s="24"/>
      <c r="K34" s="24"/>
      <c r="L34" s="119"/>
    </row>
    <row r="35" spans="1:12" ht="16.5" customHeight="1">
      <c r="A35" s="120"/>
      <c r="B35" s="59" t="s">
        <v>3</v>
      </c>
      <c r="C35" s="121"/>
      <c r="D35" s="122"/>
      <c r="E35" s="24">
        <v>867625</v>
      </c>
      <c r="F35" s="16"/>
      <c r="G35" s="24"/>
      <c r="H35" s="24"/>
      <c r="I35" s="16"/>
      <c r="J35" s="24"/>
      <c r="K35" s="24"/>
      <c r="L35" s="119"/>
    </row>
    <row r="36" spans="1:12" ht="16.5" customHeight="1">
      <c r="A36" s="120"/>
      <c r="B36" s="59" t="s">
        <v>141</v>
      </c>
      <c r="C36" s="121"/>
      <c r="D36" s="122"/>
      <c r="E36" s="24">
        <v>108000</v>
      </c>
      <c r="F36" s="16"/>
      <c r="G36" s="24"/>
      <c r="H36" s="24"/>
      <c r="I36" s="16"/>
      <c r="J36" s="24"/>
      <c r="K36" s="24"/>
      <c r="L36" s="119"/>
    </row>
    <row r="37" spans="1:12" ht="16.5" customHeight="1">
      <c r="A37" s="120"/>
      <c r="B37" s="59" t="s">
        <v>4</v>
      </c>
      <c r="C37" s="121"/>
      <c r="D37" s="122"/>
      <c r="E37" s="24">
        <v>3376</v>
      </c>
      <c r="F37" s="16"/>
      <c r="G37" s="24"/>
      <c r="H37" s="24"/>
      <c r="I37" s="16"/>
      <c r="J37" s="24"/>
      <c r="K37" s="24"/>
      <c r="L37" s="119"/>
    </row>
    <row r="38" spans="1:12" ht="16.5" customHeight="1">
      <c r="A38" s="120"/>
      <c r="B38" s="59" t="s">
        <v>142</v>
      </c>
      <c r="C38" s="121"/>
      <c r="D38" s="122"/>
      <c r="E38" s="24">
        <v>300000</v>
      </c>
      <c r="F38" s="16"/>
      <c r="G38" s="24"/>
      <c r="H38" s="24"/>
      <c r="I38" s="16"/>
      <c r="J38" s="24"/>
      <c r="K38" s="24"/>
      <c r="L38" s="119"/>
    </row>
    <row r="39" spans="1:12" ht="16.5" customHeight="1">
      <c r="A39" s="120"/>
      <c r="B39" s="59" t="s">
        <v>64</v>
      </c>
      <c r="C39" s="121"/>
      <c r="D39" s="122"/>
      <c r="E39" s="24">
        <v>289200</v>
      </c>
      <c r="F39" s="16"/>
      <c r="G39" s="24"/>
      <c r="H39" s="24"/>
      <c r="I39" s="16"/>
      <c r="J39" s="24"/>
      <c r="K39" s="24"/>
      <c r="L39" s="119"/>
    </row>
    <row r="40" spans="1:12" ht="16.5" customHeight="1">
      <c r="A40" s="120"/>
      <c r="B40" s="126" t="s">
        <v>143</v>
      </c>
      <c r="C40" s="121"/>
      <c r="D40" s="122"/>
      <c r="E40" s="24">
        <v>919900</v>
      </c>
      <c r="F40" s="16"/>
      <c r="G40" s="24"/>
      <c r="H40" s="126"/>
      <c r="I40" s="16"/>
      <c r="J40" s="24"/>
      <c r="K40" s="24"/>
      <c r="L40" s="119"/>
    </row>
    <row r="41" spans="1:12" ht="16.5" customHeight="1">
      <c r="A41" s="120"/>
      <c r="B41" s="59" t="s">
        <v>144</v>
      </c>
      <c r="C41" s="16"/>
      <c r="D41" s="24"/>
      <c r="E41" s="24">
        <v>40591</v>
      </c>
      <c r="F41" s="16"/>
      <c r="G41" s="24"/>
      <c r="H41" s="24"/>
      <c r="I41" s="16"/>
      <c r="J41" s="24"/>
      <c r="K41" s="24"/>
      <c r="L41" s="119"/>
    </row>
    <row r="42" spans="1:12" ht="16.5" customHeight="1">
      <c r="A42" s="120"/>
      <c r="B42" s="62"/>
      <c r="C42" s="16"/>
      <c r="D42" s="24"/>
      <c r="E42" s="24"/>
      <c r="F42" s="16"/>
      <c r="G42" s="24"/>
      <c r="H42" s="24"/>
      <c r="I42" s="16"/>
      <c r="J42" s="24"/>
      <c r="K42" s="24"/>
      <c r="L42" s="119"/>
    </row>
    <row r="43" spans="1:12" ht="16.5" customHeight="1">
      <c r="A43" s="175" t="s">
        <v>130</v>
      </c>
      <c r="B43" s="176"/>
      <c r="C43" s="177"/>
      <c r="D43" s="35"/>
      <c r="E43" s="35">
        <f>SUM(E24:E42)</f>
        <v>37345841</v>
      </c>
      <c r="F43" s="12"/>
      <c r="G43" s="175" t="s">
        <v>130</v>
      </c>
      <c r="H43" s="176"/>
      <c r="I43" s="177"/>
      <c r="J43" s="35"/>
      <c r="K43" s="35">
        <f>SUM(K24:K42)</f>
        <v>37345841</v>
      </c>
      <c r="L43" s="12"/>
    </row>
    <row r="44" ht="16.5" customHeight="1"/>
    <row r="45" spans="1:8" ht="16.5" customHeight="1">
      <c r="A45" s="117" t="s">
        <v>168</v>
      </c>
      <c r="C45" s="122"/>
      <c r="D45" s="24"/>
      <c r="E45" s="24"/>
      <c r="F45" s="24"/>
      <c r="G45" s="122"/>
      <c r="H45" s="122"/>
    </row>
    <row r="46" spans="2:8" ht="19.5" customHeight="1">
      <c r="B46" s="122"/>
      <c r="C46" s="122"/>
      <c r="D46" s="24"/>
      <c r="E46" s="24"/>
      <c r="F46" s="24"/>
      <c r="G46" s="122"/>
      <c r="H46" s="122"/>
    </row>
    <row r="47" spans="2:4" ht="19.5" customHeight="1">
      <c r="B47" s="118" t="s">
        <v>182</v>
      </c>
      <c r="C47" s="127"/>
      <c r="D47" s="127"/>
    </row>
    <row r="48" ht="19.5" customHeight="1">
      <c r="H48" t="s">
        <v>111</v>
      </c>
    </row>
    <row r="49" ht="19.5" customHeight="1">
      <c r="H49" t="s">
        <v>169</v>
      </c>
    </row>
    <row r="50" ht="16.5" customHeight="1"/>
  </sheetData>
  <sheetProtection/>
  <mergeCells count="23">
    <mergeCell ref="A43:C43"/>
    <mergeCell ref="G43:I43"/>
    <mergeCell ref="A17:L17"/>
    <mergeCell ref="A19:L19"/>
    <mergeCell ref="A20:L20"/>
    <mergeCell ref="A22:F22"/>
    <mergeCell ref="G22:L22"/>
    <mergeCell ref="A23:C23"/>
    <mergeCell ref="D23:F23"/>
    <mergeCell ref="G23:I23"/>
    <mergeCell ref="J23:L23"/>
    <mergeCell ref="A8:C8"/>
    <mergeCell ref="D8:F8"/>
    <mergeCell ref="G8:I8"/>
    <mergeCell ref="J8:L8"/>
    <mergeCell ref="A14:C14"/>
    <mergeCell ref="G14:I14"/>
    <mergeCell ref="A1:L1"/>
    <mergeCell ref="A2:L2"/>
    <mergeCell ref="A3:L3"/>
    <mergeCell ref="A5:L5"/>
    <mergeCell ref="A7:F7"/>
    <mergeCell ref="G7:L7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0.6171875" style="0" customWidth="1"/>
    <col min="2" max="2" width="22.625" style="0" customWidth="1"/>
    <col min="3" max="3" width="0.6171875" style="0" customWidth="1"/>
    <col min="4" max="4" width="14.375" style="0" customWidth="1"/>
    <col min="5" max="5" width="0.6171875" style="0" customWidth="1"/>
    <col min="6" max="6" width="48.125" style="0" customWidth="1"/>
    <col min="7" max="7" width="13.125" style="0" customWidth="1"/>
    <col min="8" max="8" width="18.125" style="0" customWidth="1"/>
    <col min="9" max="12" width="11.625" style="0" customWidth="1"/>
  </cols>
  <sheetData>
    <row r="1" spans="1:6" ht="20.25" customHeight="1">
      <c r="A1" s="166" t="s">
        <v>204</v>
      </c>
      <c r="B1" s="166"/>
      <c r="C1" s="166"/>
      <c r="D1" s="166"/>
      <c r="E1" s="166"/>
      <c r="F1" s="166"/>
    </row>
    <row r="2" spans="1:6" ht="15" customHeight="1">
      <c r="A2" s="3"/>
      <c r="B2" s="3"/>
      <c r="C2" s="3"/>
      <c r="D2" s="3"/>
      <c r="E2" s="3"/>
      <c r="F2" s="3"/>
    </row>
    <row r="3" spans="1:6" ht="7.5" customHeight="1">
      <c r="A3" s="3"/>
      <c r="B3" s="3"/>
      <c r="C3" s="3"/>
      <c r="D3" s="3"/>
      <c r="E3" s="3"/>
      <c r="F3" s="3"/>
    </row>
    <row r="4" spans="1:6" ht="15" customHeight="1">
      <c r="A4" s="167" t="s">
        <v>193</v>
      </c>
      <c r="B4" s="167"/>
      <c r="C4" s="167"/>
      <c r="D4" s="167"/>
      <c r="E4" s="167"/>
      <c r="F4" s="167"/>
    </row>
    <row r="5" spans="1:6" ht="15" customHeight="1">
      <c r="A5" s="167" t="s">
        <v>194</v>
      </c>
      <c r="B5" s="167"/>
      <c r="C5" s="167"/>
      <c r="D5" s="167"/>
      <c r="E5" s="167"/>
      <c r="F5" s="167"/>
    </row>
    <row r="6" spans="1:6" ht="7.5" customHeight="1">
      <c r="A6" s="27"/>
      <c r="B6" s="27"/>
      <c r="C6" s="27"/>
      <c r="D6" s="27"/>
      <c r="E6" s="27"/>
      <c r="F6" s="27"/>
    </row>
    <row r="7" spans="1:6" ht="15" customHeight="1">
      <c r="A7" s="3"/>
      <c r="B7" s="3"/>
      <c r="C7" s="3"/>
      <c r="D7" s="3"/>
      <c r="E7" s="3"/>
      <c r="F7" s="4" t="s">
        <v>9</v>
      </c>
    </row>
    <row r="8" spans="1:10" ht="7.5" customHeight="1">
      <c r="A8" s="3"/>
      <c r="B8" s="3"/>
      <c r="C8" s="3"/>
      <c r="D8" s="3"/>
      <c r="E8" s="3"/>
      <c r="F8" s="3"/>
      <c r="G8" s="1"/>
      <c r="H8" s="1"/>
      <c r="I8" s="1"/>
      <c r="J8" s="1"/>
    </row>
    <row r="9" spans="1:10" ht="15" customHeight="1">
      <c r="A9" s="3"/>
      <c r="B9" s="3"/>
      <c r="C9" s="3"/>
      <c r="D9" s="3"/>
      <c r="E9" s="3"/>
      <c r="F9" s="5" t="s">
        <v>8</v>
      </c>
      <c r="G9" s="1"/>
      <c r="H9" s="1"/>
      <c r="I9" s="1"/>
      <c r="J9" s="1"/>
    </row>
    <row r="10" spans="1:10" ht="18.75" customHeight="1">
      <c r="A10" s="158" t="s">
        <v>67</v>
      </c>
      <c r="B10" s="159"/>
      <c r="C10" s="159"/>
      <c r="D10" s="159"/>
      <c r="E10" s="159"/>
      <c r="F10" s="160"/>
      <c r="G10" s="1"/>
      <c r="H10" s="1"/>
      <c r="I10" s="1"/>
      <c r="J10" s="1"/>
    </row>
    <row r="11" spans="1:10" ht="18.75" customHeight="1">
      <c r="A11" s="31"/>
      <c r="B11" s="32" t="s">
        <v>79</v>
      </c>
      <c r="C11" s="33"/>
      <c r="D11" s="10" t="s">
        <v>57</v>
      </c>
      <c r="E11" s="81"/>
      <c r="F11" s="33" t="s">
        <v>58</v>
      </c>
      <c r="G11" s="1"/>
      <c r="H11" s="1"/>
      <c r="I11" s="1"/>
      <c r="J11" s="1"/>
    </row>
    <row r="12" spans="1:10" ht="18.75" customHeight="1">
      <c r="A12" s="34"/>
      <c r="B12" s="56" t="s">
        <v>68</v>
      </c>
      <c r="C12" s="12"/>
      <c r="D12" s="6">
        <v>3727858</v>
      </c>
      <c r="E12" s="34"/>
      <c r="F12" s="36" t="s">
        <v>69</v>
      </c>
      <c r="G12" s="1"/>
      <c r="H12" s="1"/>
      <c r="I12" s="1"/>
      <c r="J12" s="1"/>
    </row>
    <row r="13" spans="1:10" ht="18.75" customHeight="1" thickBot="1">
      <c r="A13" s="38"/>
      <c r="B13" s="40" t="s">
        <v>97</v>
      </c>
      <c r="C13" s="37"/>
      <c r="D13" s="7">
        <v>915376</v>
      </c>
      <c r="E13" s="38"/>
      <c r="F13" s="39" t="s">
        <v>99</v>
      </c>
      <c r="G13" s="1"/>
      <c r="H13" s="1"/>
      <c r="I13" s="1"/>
      <c r="J13" s="1"/>
    </row>
    <row r="14" spans="1:10" ht="18.75" customHeight="1" thickBot="1">
      <c r="A14" s="41"/>
      <c r="B14" s="42" t="s">
        <v>83</v>
      </c>
      <c r="C14" s="43"/>
      <c r="D14" s="20">
        <f>SUM(D12:D13)</f>
        <v>4643234</v>
      </c>
      <c r="E14" s="44"/>
      <c r="F14" s="57"/>
      <c r="G14" s="1"/>
      <c r="H14" s="1"/>
      <c r="I14" s="1"/>
      <c r="J14" s="1"/>
    </row>
    <row r="15" spans="1:10" ht="18.75" customHeight="1" thickBot="1" thickTop="1">
      <c r="A15" s="45"/>
      <c r="B15" s="93" t="s">
        <v>84</v>
      </c>
      <c r="C15" s="47"/>
      <c r="D15" s="48">
        <v>517</v>
      </c>
      <c r="E15" s="45"/>
      <c r="F15" s="100" t="s">
        <v>48</v>
      </c>
      <c r="G15" s="1"/>
      <c r="H15" s="1"/>
      <c r="I15" s="1"/>
      <c r="J15" s="1"/>
    </row>
    <row r="16" spans="1:10" ht="18.75" customHeight="1" thickBot="1">
      <c r="A16" s="49"/>
      <c r="B16" s="50" t="s">
        <v>83</v>
      </c>
      <c r="C16" s="51"/>
      <c r="D16" s="47">
        <f>D15</f>
        <v>517</v>
      </c>
      <c r="E16" s="46"/>
      <c r="F16" s="100"/>
      <c r="G16" s="1"/>
      <c r="H16" s="1"/>
      <c r="I16" s="1"/>
      <c r="J16" s="1"/>
    </row>
    <row r="17" spans="1:10" ht="18.75" customHeight="1" thickTop="1">
      <c r="A17" s="52"/>
      <c r="B17" s="53" t="s">
        <v>85</v>
      </c>
      <c r="C17" s="54"/>
      <c r="D17" s="8">
        <f>D14+D16</f>
        <v>4643751</v>
      </c>
      <c r="E17" s="55"/>
      <c r="F17" s="64"/>
      <c r="G17" s="1"/>
      <c r="H17" s="1"/>
      <c r="I17" s="1"/>
      <c r="J17" s="1"/>
    </row>
    <row r="18" spans="1:10" ht="18.75" customHeight="1">
      <c r="A18" s="9"/>
      <c r="B18" s="9"/>
      <c r="C18" s="9"/>
      <c r="D18" s="9"/>
      <c r="E18" s="9"/>
      <c r="F18" s="28"/>
      <c r="G18" s="1"/>
      <c r="H18" s="1"/>
      <c r="I18" s="1"/>
      <c r="J18" s="1"/>
    </row>
    <row r="19" spans="1:10" ht="18.75" customHeight="1">
      <c r="A19" s="9"/>
      <c r="B19" s="9"/>
      <c r="C19" s="9"/>
      <c r="D19" s="9"/>
      <c r="E19" s="9"/>
      <c r="F19" s="9"/>
      <c r="G19" s="1"/>
      <c r="H19" s="1"/>
      <c r="I19" s="1"/>
      <c r="J19" s="1"/>
    </row>
    <row r="20" spans="1:6" ht="18.75" customHeight="1">
      <c r="A20" s="158" t="s">
        <v>51</v>
      </c>
      <c r="B20" s="159"/>
      <c r="C20" s="159"/>
      <c r="D20" s="159"/>
      <c r="E20" s="159"/>
      <c r="F20" s="160"/>
    </row>
    <row r="21" spans="1:6" ht="18.75" customHeight="1">
      <c r="A21" s="31"/>
      <c r="B21" s="32" t="s">
        <v>79</v>
      </c>
      <c r="C21" s="33"/>
      <c r="D21" s="10" t="s">
        <v>57</v>
      </c>
      <c r="E21" s="81"/>
      <c r="F21" s="33" t="s">
        <v>58</v>
      </c>
    </row>
    <row r="22" spans="1:6" ht="18.75" customHeight="1" thickBot="1">
      <c r="A22" s="90"/>
      <c r="B22" s="91" t="s">
        <v>70</v>
      </c>
      <c r="C22" s="94"/>
      <c r="D22" s="15">
        <v>3121784</v>
      </c>
      <c r="E22" s="90"/>
      <c r="F22" s="102" t="s">
        <v>100</v>
      </c>
    </row>
    <row r="23" spans="1:6" ht="18.75" customHeight="1" thickBot="1" thickTop="1">
      <c r="A23" s="49"/>
      <c r="B23" s="50" t="s">
        <v>83</v>
      </c>
      <c r="C23" s="51"/>
      <c r="D23" s="47">
        <f>D22</f>
        <v>3121784</v>
      </c>
      <c r="E23" s="46"/>
      <c r="F23" s="100"/>
    </row>
    <row r="24" spans="1:6" ht="18.75" customHeight="1">
      <c r="A24" s="61"/>
      <c r="B24" s="62" t="s">
        <v>0</v>
      </c>
      <c r="C24" s="14"/>
      <c r="D24" s="13">
        <v>1031251</v>
      </c>
      <c r="E24" s="61"/>
      <c r="F24" s="63" t="s">
        <v>74</v>
      </c>
    </row>
    <row r="25" spans="1:6" ht="18.75" customHeight="1">
      <c r="A25" s="34"/>
      <c r="B25" s="56" t="s">
        <v>44</v>
      </c>
      <c r="C25" s="12"/>
      <c r="D25" s="6">
        <v>101250</v>
      </c>
      <c r="E25" s="34"/>
      <c r="F25" s="12" t="s">
        <v>77</v>
      </c>
    </row>
    <row r="26" spans="1:6" ht="18.75" customHeight="1">
      <c r="A26" s="34"/>
      <c r="B26" s="56" t="s">
        <v>1</v>
      </c>
      <c r="C26" s="12"/>
      <c r="D26" s="6">
        <v>11250</v>
      </c>
      <c r="E26" s="34"/>
      <c r="F26" s="12" t="s">
        <v>75</v>
      </c>
    </row>
    <row r="27" spans="1:6" ht="18.75" customHeight="1">
      <c r="A27" s="34"/>
      <c r="B27" s="56" t="s">
        <v>2</v>
      </c>
      <c r="C27" s="12"/>
      <c r="D27" s="6">
        <v>682</v>
      </c>
      <c r="E27" s="34"/>
      <c r="F27" s="14" t="s">
        <v>203</v>
      </c>
    </row>
    <row r="28" spans="1:6" ht="18.75" customHeight="1">
      <c r="A28" s="34"/>
      <c r="B28" s="56" t="s">
        <v>71</v>
      </c>
      <c r="C28" s="12"/>
      <c r="D28" s="6">
        <v>80129</v>
      </c>
      <c r="E28" s="34"/>
      <c r="F28" s="14" t="s">
        <v>95</v>
      </c>
    </row>
    <row r="29" spans="1:6" ht="18.75" customHeight="1">
      <c r="A29" s="34"/>
      <c r="B29" s="56" t="s">
        <v>171</v>
      </c>
      <c r="C29" s="12"/>
      <c r="D29" s="6">
        <v>3978</v>
      </c>
      <c r="E29" s="34"/>
      <c r="F29" s="14" t="s">
        <v>33</v>
      </c>
    </row>
    <row r="30" spans="1:6" ht="18.75" customHeight="1">
      <c r="A30" s="38"/>
      <c r="B30" s="40" t="s">
        <v>36</v>
      </c>
      <c r="C30" s="37"/>
      <c r="D30" s="7">
        <v>39502</v>
      </c>
      <c r="E30" s="38"/>
      <c r="F30" s="36" t="s">
        <v>62</v>
      </c>
    </row>
    <row r="31" spans="1:6" ht="18.75" customHeight="1">
      <c r="A31" s="38"/>
      <c r="B31" s="40" t="s">
        <v>72</v>
      </c>
      <c r="C31" s="37"/>
      <c r="D31" s="7">
        <v>20112</v>
      </c>
      <c r="E31" s="38"/>
      <c r="F31" s="39" t="s">
        <v>53</v>
      </c>
    </row>
    <row r="32" spans="1:6" ht="18.75" customHeight="1">
      <c r="A32" s="34"/>
      <c r="B32" s="56" t="s">
        <v>3</v>
      </c>
      <c r="C32" s="12"/>
      <c r="D32" s="6">
        <v>157754</v>
      </c>
      <c r="E32" s="34"/>
      <c r="F32" s="36" t="s">
        <v>63</v>
      </c>
    </row>
    <row r="33" spans="1:6" ht="18.75" customHeight="1" thickBot="1">
      <c r="A33" s="38"/>
      <c r="B33" s="40" t="s">
        <v>4</v>
      </c>
      <c r="C33" s="37"/>
      <c r="D33" s="7">
        <v>5995</v>
      </c>
      <c r="E33" s="38"/>
      <c r="F33" s="39" t="s">
        <v>101</v>
      </c>
    </row>
    <row r="34" spans="1:6" ht="18.75" customHeight="1" thickBot="1">
      <c r="A34" s="95"/>
      <c r="B34" s="96" t="s">
        <v>83</v>
      </c>
      <c r="C34" s="43"/>
      <c r="D34" s="18">
        <f>SUM(D24:D33)</f>
        <v>1451903</v>
      </c>
      <c r="E34" s="75"/>
      <c r="F34" s="57"/>
    </row>
    <row r="35" spans="1:6" ht="18.75" customHeight="1" thickBot="1" thickTop="1">
      <c r="A35" s="97"/>
      <c r="B35" s="98" t="s">
        <v>73</v>
      </c>
      <c r="C35" s="16"/>
      <c r="D35" s="99">
        <v>0</v>
      </c>
      <c r="E35" s="101"/>
      <c r="F35" s="60" t="s">
        <v>5</v>
      </c>
    </row>
    <row r="36" spans="1:6" ht="18.75" customHeight="1" thickBot="1">
      <c r="A36" s="41"/>
      <c r="B36" s="42" t="s">
        <v>83</v>
      </c>
      <c r="C36" s="43"/>
      <c r="D36" s="20">
        <f>SUM(D35)</f>
        <v>0</v>
      </c>
      <c r="E36" s="44"/>
      <c r="F36" s="57"/>
    </row>
    <row r="37" spans="1:6" ht="18.75" customHeight="1" thickTop="1">
      <c r="A37" s="52"/>
      <c r="B37" s="53" t="s">
        <v>88</v>
      </c>
      <c r="C37" s="54"/>
      <c r="D37" s="8">
        <f>D23+D34+D36</f>
        <v>4573687</v>
      </c>
      <c r="E37" s="55"/>
      <c r="F37" s="8"/>
    </row>
    <row r="38" spans="1:6" ht="18.75" customHeight="1">
      <c r="A38" s="3"/>
      <c r="B38" s="3"/>
      <c r="C38" s="3"/>
      <c r="D38" s="3"/>
      <c r="E38" s="3"/>
      <c r="F38" s="3"/>
    </row>
    <row r="39" spans="1:6" ht="18" customHeight="1">
      <c r="A39" s="31"/>
      <c r="B39" s="32" t="s">
        <v>89</v>
      </c>
      <c r="C39" s="33"/>
      <c r="D39" s="156">
        <f>D17-D37</f>
        <v>70064</v>
      </c>
      <c r="E39" s="103"/>
      <c r="F39" s="67"/>
    </row>
    <row r="40" spans="1:6" ht="13.5">
      <c r="A40" s="3"/>
      <c r="B40" s="3"/>
      <c r="C40" s="3"/>
      <c r="D40" s="3"/>
      <c r="E40" s="3"/>
      <c r="F40" s="3"/>
    </row>
    <row r="41" spans="1:6" ht="13.5">
      <c r="A41" s="3"/>
      <c r="B41" s="3"/>
      <c r="C41" s="3"/>
      <c r="D41" s="3"/>
      <c r="E41" s="3"/>
      <c r="F41" s="3"/>
    </row>
    <row r="42" spans="1:3" ht="13.5">
      <c r="A42" s="3"/>
      <c r="B42" s="3"/>
      <c r="C42" s="3"/>
    </row>
    <row r="43" spans="1:3" ht="13.5">
      <c r="A43" s="3"/>
      <c r="B43" s="3"/>
      <c r="C43" s="3"/>
    </row>
    <row r="44" spans="1:3" ht="13.5">
      <c r="A44" s="3"/>
      <c r="B44" s="3"/>
      <c r="C44" s="3"/>
    </row>
  </sheetData>
  <sheetProtection/>
  <mergeCells count="5">
    <mergeCell ref="A1:F1"/>
    <mergeCell ref="A4:F4"/>
    <mergeCell ref="A5:F5"/>
    <mergeCell ref="A10:F10"/>
    <mergeCell ref="A20:F20"/>
  </mergeCells>
  <printOptions/>
  <pageMargins left="0.8267716535433072" right="0" top="0.984251968503937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B43" sqref="B43"/>
    </sheetView>
  </sheetViews>
  <sheetFormatPr defaultColWidth="9.00390625" defaultRowHeight="13.5"/>
  <cols>
    <col min="1" max="1" width="1.37890625" style="0" customWidth="1"/>
    <col min="2" max="2" width="18.625" style="0" customWidth="1"/>
    <col min="3" max="4" width="1.37890625" style="0" customWidth="1"/>
    <col min="5" max="5" width="15.625" style="0" customWidth="1"/>
    <col min="6" max="7" width="1.37890625" style="0" customWidth="1"/>
    <col min="8" max="8" width="18.625" style="0" customWidth="1"/>
    <col min="9" max="10" width="1.37890625" style="0" customWidth="1"/>
    <col min="11" max="11" width="15.625" style="0" customWidth="1"/>
    <col min="12" max="12" width="1.37890625" style="0" customWidth="1"/>
    <col min="15" max="16" width="10.25390625" style="0" bestFit="1" customWidth="1"/>
    <col min="17" max="17" width="11.125" style="0" customWidth="1"/>
    <col min="18" max="18" width="10.25390625" style="0" bestFit="1" customWidth="1"/>
  </cols>
  <sheetData>
    <row r="1" spans="1:12" ht="24" customHeight="1">
      <c r="A1" s="166" t="s">
        <v>205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4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6.5" customHeight="1">
      <c r="A3" s="173" t="s">
        <v>118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3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6.5" customHeight="1">
      <c r="A5" s="169" t="s">
        <v>184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8" ht="16.5" customHeight="1">
      <c r="A7" s="170" t="s">
        <v>119</v>
      </c>
      <c r="B7" s="174"/>
      <c r="C7" s="174"/>
      <c r="D7" s="174"/>
      <c r="E7" s="174"/>
      <c r="F7" s="171"/>
      <c r="G7" s="170" t="s">
        <v>120</v>
      </c>
      <c r="H7" s="174"/>
      <c r="I7" s="174"/>
      <c r="J7" s="174"/>
      <c r="K7" s="174"/>
      <c r="L7" s="171"/>
      <c r="O7" s="128"/>
      <c r="P7" s="128"/>
      <c r="Q7" s="128"/>
      <c r="R7" s="128"/>
    </row>
    <row r="8" spans="1:18" ht="16.5" customHeight="1">
      <c r="A8" s="170" t="s">
        <v>121</v>
      </c>
      <c r="B8" s="174"/>
      <c r="C8" s="171"/>
      <c r="D8" s="170" t="s">
        <v>122</v>
      </c>
      <c r="E8" s="174"/>
      <c r="F8" s="171"/>
      <c r="G8" s="170" t="s">
        <v>121</v>
      </c>
      <c r="H8" s="174"/>
      <c r="I8" s="171"/>
      <c r="J8" s="170" t="s">
        <v>122</v>
      </c>
      <c r="K8" s="174"/>
      <c r="L8" s="171"/>
      <c r="O8" s="128"/>
      <c r="P8" s="128"/>
      <c r="Q8" s="128"/>
      <c r="R8" s="128"/>
    </row>
    <row r="9" spans="1:18" ht="16.5" customHeight="1">
      <c r="A9" s="58"/>
      <c r="B9" s="59" t="s">
        <v>123</v>
      </c>
      <c r="C9" s="16"/>
      <c r="D9" s="58"/>
      <c r="E9" s="24">
        <v>3837370</v>
      </c>
      <c r="F9" s="24"/>
      <c r="G9" s="58"/>
      <c r="H9" s="59" t="s">
        <v>170</v>
      </c>
      <c r="I9" s="16"/>
      <c r="J9" s="24"/>
      <c r="K9" s="24">
        <v>399487</v>
      </c>
      <c r="L9" s="119"/>
      <c r="O9" s="128"/>
      <c r="P9" s="128"/>
      <c r="Q9" s="128"/>
      <c r="R9" s="128"/>
    </row>
    <row r="10" spans="1:18" ht="16.5" customHeight="1">
      <c r="A10" s="120"/>
      <c r="B10" s="59" t="s">
        <v>124</v>
      </c>
      <c r="C10" s="121"/>
      <c r="D10" s="120"/>
      <c r="E10" s="24">
        <v>6010814</v>
      </c>
      <c r="F10" s="24"/>
      <c r="G10" s="58"/>
      <c r="H10" s="59" t="s">
        <v>126</v>
      </c>
      <c r="I10" s="16"/>
      <c r="J10" s="24"/>
      <c r="K10" s="24">
        <v>13557817</v>
      </c>
      <c r="L10" s="119"/>
      <c r="O10" s="128"/>
      <c r="P10" s="128"/>
      <c r="Q10" s="128"/>
      <c r="R10" s="128"/>
    </row>
    <row r="11" spans="1:18" ht="16.5" customHeight="1">
      <c r="A11" s="58"/>
      <c r="B11" s="59" t="s">
        <v>125</v>
      </c>
      <c r="C11" s="121"/>
      <c r="D11" s="120"/>
      <c r="E11" s="24">
        <v>879615</v>
      </c>
      <c r="F11" s="24"/>
      <c r="G11" s="58" t="s">
        <v>127</v>
      </c>
      <c r="H11" s="122" t="s">
        <v>128</v>
      </c>
      <c r="I11" s="16" t="s">
        <v>129</v>
      </c>
      <c r="J11" s="24" t="s">
        <v>127</v>
      </c>
      <c r="K11" s="24">
        <v>70064</v>
      </c>
      <c r="L11" s="119" t="s">
        <v>129</v>
      </c>
      <c r="O11" s="128"/>
      <c r="P11" s="128"/>
      <c r="Q11" s="128"/>
      <c r="R11" s="128"/>
    </row>
    <row r="12" spans="1:18" ht="16.5" customHeight="1">
      <c r="A12" s="120"/>
      <c r="B12" s="59" t="s">
        <v>145</v>
      </c>
      <c r="C12" s="121"/>
      <c r="D12" s="122"/>
      <c r="E12" s="24">
        <v>3229505</v>
      </c>
      <c r="F12" s="24"/>
      <c r="G12" s="120"/>
      <c r="H12" s="59"/>
      <c r="I12" s="121"/>
      <c r="J12" s="122"/>
      <c r="K12" s="24"/>
      <c r="L12" s="16"/>
      <c r="O12" s="128"/>
      <c r="P12" s="128"/>
      <c r="Q12" s="128"/>
      <c r="R12" s="128"/>
    </row>
    <row r="13" spans="1:18" ht="16.5" customHeight="1">
      <c r="A13" s="120"/>
      <c r="B13" s="59"/>
      <c r="C13" s="121"/>
      <c r="D13" s="122"/>
      <c r="E13" s="24"/>
      <c r="F13" s="16"/>
      <c r="G13" s="24"/>
      <c r="H13" s="59"/>
      <c r="I13" s="16"/>
      <c r="J13" s="24"/>
      <c r="K13" s="24"/>
      <c r="L13" s="129"/>
      <c r="O13" s="128"/>
      <c r="P13" s="128"/>
      <c r="Q13" s="128"/>
      <c r="R13" s="128"/>
    </row>
    <row r="14" spans="1:18" ht="16.5" customHeight="1">
      <c r="A14" s="175" t="s">
        <v>130</v>
      </c>
      <c r="B14" s="176"/>
      <c r="C14" s="177"/>
      <c r="D14" s="35"/>
      <c r="E14" s="35">
        <f>SUM(E9:E13)</f>
        <v>13957304</v>
      </c>
      <c r="F14" s="12"/>
      <c r="G14" s="175" t="s">
        <v>130</v>
      </c>
      <c r="H14" s="176"/>
      <c r="I14" s="177"/>
      <c r="J14" s="35"/>
      <c r="K14" s="35">
        <f>SUM(K9:K13)-K11</f>
        <v>13957304</v>
      </c>
      <c r="L14" s="12"/>
      <c r="O14" s="128"/>
      <c r="P14" s="128"/>
      <c r="Q14" s="128"/>
      <c r="R14" s="128"/>
    </row>
    <row r="15" spans="1:12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18" customHeight="1"/>
    <row r="17" spans="1:12" ht="16.5" customHeight="1">
      <c r="A17" s="173" t="s">
        <v>131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ht="13.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ht="16.5" customHeight="1">
      <c r="A19" s="169" t="s">
        <v>206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</row>
    <row r="20" spans="1:12" ht="16.5" customHeight="1">
      <c r="A20" s="169" t="s">
        <v>175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</row>
    <row r="21" spans="1:12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6.5" customHeight="1">
      <c r="A22" s="170" t="s">
        <v>132</v>
      </c>
      <c r="B22" s="174"/>
      <c r="C22" s="174"/>
      <c r="D22" s="174"/>
      <c r="E22" s="174"/>
      <c r="F22" s="171"/>
      <c r="G22" s="170" t="s">
        <v>133</v>
      </c>
      <c r="H22" s="174"/>
      <c r="I22" s="174"/>
      <c r="J22" s="174"/>
      <c r="K22" s="174"/>
      <c r="L22" s="171"/>
    </row>
    <row r="23" spans="1:12" ht="16.5" customHeight="1">
      <c r="A23" s="170" t="s">
        <v>121</v>
      </c>
      <c r="B23" s="174"/>
      <c r="C23" s="171"/>
      <c r="D23" s="170" t="s">
        <v>122</v>
      </c>
      <c r="E23" s="174"/>
      <c r="F23" s="171"/>
      <c r="G23" s="170" t="s">
        <v>121</v>
      </c>
      <c r="H23" s="174"/>
      <c r="I23" s="171"/>
      <c r="J23" s="170" t="s">
        <v>122</v>
      </c>
      <c r="K23" s="174"/>
      <c r="L23" s="171"/>
    </row>
    <row r="24" spans="1:12" ht="16.5" customHeight="1">
      <c r="A24" s="130"/>
      <c r="B24" s="131" t="s">
        <v>70</v>
      </c>
      <c r="C24" s="132"/>
      <c r="D24" s="133"/>
      <c r="E24" s="134">
        <v>3121784</v>
      </c>
      <c r="F24" s="132"/>
      <c r="G24" s="135"/>
      <c r="H24" s="124" t="s">
        <v>146</v>
      </c>
      <c r="I24" s="16"/>
      <c r="J24" s="136"/>
      <c r="K24" s="24">
        <v>3727858</v>
      </c>
      <c r="L24" s="119"/>
    </row>
    <row r="25" spans="1:12" ht="16.5" customHeight="1">
      <c r="A25" s="58"/>
      <c r="B25" s="59" t="s">
        <v>134</v>
      </c>
      <c r="C25" s="16"/>
      <c r="D25" s="58"/>
      <c r="E25" s="24">
        <v>1031251</v>
      </c>
      <c r="F25" s="24"/>
      <c r="G25" s="58"/>
      <c r="H25" s="125" t="s">
        <v>147</v>
      </c>
      <c r="I25" s="16"/>
      <c r="J25" s="58"/>
      <c r="K25" s="24">
        <v>915376</v>
      </c>
      <c r="L25" s="119"/>
    </row>
    <row r="26" spans="1:12" ht="16.5" customHeight="1">
      <c r="A26" s="58"/>
      <c r="B26" s="59" t="s">
        <v>148</v>
      </c>
      <c r="C26" s="16"/>
      <c r="D26" s="58"/>
      <c r="E26" s="24">
        <v>101250</v>
      </c>
      <c r="F26" s="16"/>
      <c r="G26" s="24"/>
      <c r="H26" s="137" t="s">
        <v>149</v>
      </c>
      <c r="I26" s="16"/>
      <c r="J26" s="24"/>
      <c r="K26" s="24">
        <v>517</v>
      </c>
      <c r="L26" s="119"/>
    </row>
    <row r="27" spans="1:12" ht="16.5" customHeight="1">
      <c r="A27" s="58"/>
      <c r="B27" s="59" t="s">
        <v>1</v>
      </c>
      <c r="C27" s="16"/>
      <c r="D27" s="120"/>
      <c r="E27" s="24">
        <v>11250</v>
      </c>
      <c r="F27" s="16"/>
      <c r="G27" s="24"/>
      <c r="H27" s="137"/>
      <c r="I27" s="16"/>
      <c r="J27" s="24"/>
      <c r="K27" s="24"/>
      <c r="L27" s="119"/>
    </row>
    <row r="28" spans="1:12" ht="16.5" customHeight="1">
      <c r="A28" s="58"/>
      <c r="B28" s="59" t="s">
        <v>2</v>
      </c>
      <c r="C28" s="16"/>
      <c r="D28" s="140"/>
      <c r="E28" s="24">
        <v>682</v>
      </c>
      <c r="F28" s="16"/>
      <c r="G28" s="24"/>
      <c r="H28" s="137"/>
      <c r="I28" s="16"/>
      <c r="J28" s="24"/>
      <c r="K28" s="24"/>
      <c r="L28" s="119"/>
    </row>
    <row r="29" spans="1:12" ht="16.5" customHeight="1">
      <c r="A29" s="58"/>
      <c r="B29" s="59" t="s">
        <v>60</v>
      </c>
      <c r="C29" s="16"/>
      <c r="D29" s="58"/>
      <c r="E29" s="24">
        <v>80129</v>
      </c>
      <c r="F29" s="16"/>
      <c r="G29" s="24"/>
      <c r="I29" s="16"/>
      <c r="J29" s="24"/>
      <c r="K29" s="24"/>
      <c r="L29" s="119"/>
    </row>
    <row r="30" spans="1:12" ht="16.5" customHeight="1">
      <c r="A30" s="58"/>
      <c r="B30" s="59" t="s">
        <v>10</v>
      </c>
      <c r="C30" s="16"/>
      <c r="D30" s="140"/>
      <c r="E30" s="24">
        <v>3978</v>
      </c>
      <c r="F30" s="16"/>
      <c r="G30" s="24"/>
      <c r="I30" s="16"/>
      <c r="J30" s="24"/>
      <c r="K30" s="24"/>
      <c r="L30" s="119"/>
    </row>
    <row r="31" spans="1:12" ht="16.5" customHeight="1">
      <c r="A31" s="120"/>
      <c r="B31" s="59" t="s">
        <v>36</v>
      </c>
      <c r="C31" s="16"/>
      <c r="D31" s="122"/>
      <c r="E31" s="24">
        <v>39502</v>
      </c>
      <c r="F31" s="16"/>
      <c r="G31" s="58"/>
      <c r="H31" s="125"/>
      <c r="I31" s="16"/>
      <c r="J31" s="24"/>
      <c r="K31" s="24"/>
      <c r="L31" s="119"/>
    </row>
    <row r="32" spans="1:12" ht="16.5" customHeight="1">
      <c r="A32" s="120"/>
      <c r="B32" s="59" t="s">
        <v>72</v>
      </c>
      <c r="C32" s="16"/>
      <c r="D32" s="122"/>
      <c r="E32" s="24">
        <v>20112</v>
      </c>
      <c r="F32" s="16"/>
      <c r="G32" s="58"/>
      <c r="H32" s="138"/>
      <c r="I32" s="16"/>
      <c r="J32" s="24"/>
      <c r="K32" s="24"/>
      <c r="L32" s="119"/>
    </row>
    <row r="33" spans="1:12" ht="16.5" customHeight="1">
      <c r="A33" s="120"/>
      <c r="B33" s="59" t="s">
        <v>3</v>
      </c>
      <c r="C33" s="16"/>
      <c r="D33" s="122"/>
      <c r="E33" s="24">
        <v>157754</v>
      </c>
      <c r="F33" s="16"/>
      <c r="G33" s="24"/>
      <c r="H33" s="138"/>
      <c r="I33" s="16"/>
      <c r="J33" s="24"/>
      <c r="K33" s="24"/>
      <c r="L33" s="119"/>
    </row>
    <row r="34" spans="1:12" ht="16.5" customHeight="1">
      <c r="A34" s="120"/>
      <c r="B34" s="59" t="s">
        <v>4</v>
      </c>
      <c r="C34" s="16"/>
      <c r="D34" s="122"/>
      <c r="E34" s="24">
        <v>5995</v>
      </c>
      <c r="F34" s="16"/>
      <c r="G34" s="24"/>
      <c r="H34" s="138"/>
      <c r="I34" s="16"/>
      <c r="J34" s="24"/>
      <c r="K34" s="24"/>
      <c r="L34" s="119"/>
    </row>
    <row r="35" spans="1:12" ht="16.5" customHeight="1">
      <c r="A35" s="120"/>
      <c r="B35" s="59" t="s">
        <v>142</v>
      </c>
      <c r="C35" s="16"/>
      <c r="D35" s="122"/>
      <c r="E35" s="24">
        <v>0</v>
      </c>
      <c r="F35" s="16"/>
      <c r="G35" s="24"/>
      <c r="H35" s="24"/>
      <c r="I35" s="16"/>
      <c r="J35" s="24"/>
      <c r="K35" s="24"/>
      <c r="L35" s="119"/>
    </row>
    <row r="36" spans="1:12" ht="16.5" customHeight="1">
      <c r="A36" s="120"/>
      <c r="B36" s="59" t="s">
        <v>144</v>
      </c>
      <c r="C36" s="139"/>
      <c r="D36" s="24"/>
      <c r="E36" s="24">
        <v>70064</v>
      </c>
      <c r="F36" s="16"/>
      <c r="G36" s="24"/>
      <c r="H36" s="24"/>
      <c r="I36" s="16"/>
      <c r="J36" s="24"/>
      <c r="K36" s="24"/>
      <c r="L36" s="119"/>
    </row>
    <row r="37" spans="1:12" ht="16.5" customHeight="1">
      <c r="A37" s="120"/>
      <c r="B37" s="62"/>
      <c r="C37" s="157"/>
      <c r="D37" s="24"/>
      <c r="E37" s="24"/>
      <c r="F37" s="16"/>
      <c r="G37" s="24"/>
      <c r="H37" s="24"/>
      <c r="I37" s="16"/>
      <c r="J37" s="24"/>
      <c r="K37" s="24"/>
      <c r="L37" s="119"/>
    </row>
    <row r="38" spans="1:12" ht="16.5" customHeight="1">
      <c r="A38" s="175" t="s">
        <v>130</v>
      </c>
      <c r="B38" s="176"/>
      <c r="C38" s="177"/>
      <c r="D38" s="35"/>
      <c r="E38" s="35">
        <f>SUM(E24:E37)</f>
        <v>4643751</v>
      </c>
      <c r="F38" s="12"/>
      <c r="G38" s="175" t="s">
        <v>130</v>
      </c>
      <c r="H38" s="176"/>
      <c r="I38" s="177"/>
      <c r="J38" s="35"/>
      <c r="K38" s="35">
        <f>SUM(K24:K37)</f>
        <v>4643751</v>
      </c>
      <c r="L38" s="12"/>
    </row>
    <row r="39" spans="1:12" ht="16.5" customHeight="1">
      <c r="A39" s="122"/>
      <c r="B39" s="122"/>
      <c r="C39" s="122"/>
      <c r="D39" s="24"/>
      <c r="E39" s="24"/>
      <c r="F39" s="24"/>
      <c r="G39" s="122"/>
      <c r="H39" s="122"/>
      <c r="I39" s="122"/>
      <c r="J39" s="24"/>
      <c r="K39" s="24"/>
      <c r="L39" s="24"/>
    </row>
    <row r="40" spans="1:12" ht="16.5" customHeight="1">
      <c r="A40" s="117" t="s">
        <v>172</v>
      </c>
      <c r="C40" s="122"/>
      <c r="D40" s="24"/>
      <c r="E40" s="24"/>
      <c r="F40" s="24"/>
      <c r="G40" s="122"/>
      <c r="H40" s="122"/>
      <c r="I40" s="122"/>
      <c r="J40" s="24"/>
      <c r="K40" s="24"/>
      <c r="L40" s="24"/>
    </row>
    <row r="41" spans="1:12" ht="19.5" customHeight="1">
      <c r="A41" s="122"/>
      <c r="B41" s="122"/>
      <c r="C41" s="122"/>
      <c r="D41" s="24"/>
      <c r="E41" s="24"/>
      <c r="F41" s="24"/>
      <c r="G41" s="122"/>
      <c r="H41" s="122"/>
      <c r="I41" s="122"/>
      <c r="J41" s="24"/>
      <c r="K41" s="24"/>
      <c r="L41" s="24"/>
    </row>
    <row r="42" spans="2:4" ht="19.5" customHeight="1">
      <c r="B42" s="118" t="s">
        <v>178</v>
      </c>
      <c r="C42" s="127"/>
      <c r="D42" s="127"/>
    </row>
    <row r="43" ht="19.5" customHeight="1">
      <c r="H43" t="s">
        <v>111</v>
      </c>
    </row>
    <row r="44" ht="19.5" customHeight="1">
      <c r="H44" t="s">
        <v>158</v>
      </c>
    </row>
  </sheetData>
  <sheetProtection/>
  <mergeCells count="23">
    <mergeCell ref="A38:C38"/>
    <mergeCell ref="G38:I38"/>
    <mergeCell ref="A17:L17"/>
    <mergeCell ref="A19:L19"/>
    <mergeCell ref="A20:L20"/>
    <mergeCell ref="A22:F22"/>
    <mergeCell ref="G22:L22"/>
    <mergeCell ref="A23:C23"/>
    <mergeCell ref="D23:F23"/>
    <mergeCell ref="G23:I23"/>
    <mergeCell ref="J23:L23"/>
    <mergeCell ref="A8:C8"/>
    <mergeCell ref="D8:F8"/>
    <mergeCell ref="G8:I8"/>
    <mergeCell ref="J8:L8"/>
    <mergeCell ref="A14:C14"/>
    <mergeCell ref="G14:I14"/>
    <mergeCell ref="A1:L1"/>
    <mergeCell ref="A2:L2"/>
    <mergeCell ref="A3:L3"/>
    <mergeCell ref="A5:L5"/>
    <mergeCell ref="A7:F7"/>
    <mergeCell ref="G7:L7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1.37890625" style="0" customWidth="1"/>
    <col min="2" max="2" width="18.625" style="0" customWidth="1"/>
    <col min="3" max="4" width="1.37890625" style="0" customWidth="1"/>
    <col min="5" max="5" width="15.625" style="0" customWidth="1"/>
    <col min="6" max="7" width="1.37890625" style="0" customWidth="1"/>
    <col min="8" max="8" width="18.625" style="0" customWidth="1"/>
    <col min="9" max="10" width="1.37890625" style="0" customWidth="1"/>
    <col min="11" max="11" width="15.625" style="0" customWidth="1"/>
    <col min="12" max="12" width="1.37890625" style="0" customWidth="1"/>
  </cols>
  <sheetData>
    <row r="1" spans="1:12" ht="24" customHeight="1">
      <c r="A1" s="166" t="s">
        <v>183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4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6.5" customHeight="1">
      <c r="A3" s="173" t="s">
        <v>118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3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6.5" customHeight="1">
      <c r="A5" s="169" t="s">
        <v>184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6.5" customHeight="1">
      <c r="A7" s="170" t="s">
        <v>119</v>
      </c>
      <c r="B7" s="174"/>
      <c r="C7" s="174"/>
      <c r="D7" s="174"/>
      <c r="E7" s="174"/>
      <c r="F7" s="171"/>
      <c r="G7" s="170" t="s">
        <v>120</v>
      </c>
      <c r="H7" s="174"/>
      <c r="I7" s="174"/>
      <c r="J7" s="174"/>
      <c r="K7" s="174"/>
      <c r="L7" s="171"/>
    </row>
    <row r="8" spans="1:12" ht="16.5" customHeight="1">
      <c r="A8" s="170" t="s">
        <v>150</v>
      </c>
      <c r="B8" s="174"/>
      <c r="C8" s="171"/>
      <c r="D8" s="170" t="s">
        <v>105</v>
      </c>
      <c r="E8" s="174"/>
      <c r="F8" s="171"/>
      <c r="G8" s="174" t="s">
        <v>150</v>
      </c>
      <c r="H8" s="174"/>
      <c r="I8" s="171"/>
      <c r="J8" s="170" t="s">
        <v>105</v>
      </c>
      <c r="K8" s="174"/>
      <c r="L8" s="171"/>
    </row>
    <row r="9" spans="1:15" ht="16.5" customHeight="1">
      <c r="A9" s="58"/>
      <c r="B9" s="59" t="s">
        <v>123</v>
      </c>
      <c r="C9" s="16"/>
      <c r="D9" s="58"/>
      <c r="E9" s="24">
        <v>10001</v>
      </c>
      <c r="F9" s="24"/>
      <c r="G9" s="58"/>
      <c r="H9" s="59" t="s">
        <v>126</v>
      </c>
      <c r="I9" s="16"/>
      <c r="J9" s="24"/>
      <c r="K9" s="24">
        <v>48646532</v>
      </c>
      <c r="L9" s="119"/>
      <c r="O9" s="2"/>
    </row>
    <row r="10" spans="1:12" ht="16.5" customHeight="1">
      <c r="A10" s="120"/>
      <c r="B10" s="59" t="s">
        <v>124</v>
      </c>
      <c r="C10" s="121"/>
      <c r="D10" s="120"/>
      <c r="E10" s="24">
        <v>48636531</v>
      </c>
      <c r="F10" s="24"/>
      <c r="G10" s="58" t="s">
        <v>151</v>
      </c>
      <c r="H10" s="122" t="s">
        <v>152</v>
      </c>
      <c r="I10" s="16" t="s">
        <v>153</v>
      </c>
      <c r="J10" s="24" t="s">
        <v>151</v>
      </c>
      <c r="K10" s="24">
        <v>5550</v>
      </c>
      <c r="L10" s="119" t="s">
        <v>153</v>
      </c>
    </row>
    <row r="11" spans="1:12" ht="16.5" customHeight="1">
      <c r="A11" s="58"/>
      <c r="B11" s="59"/>
      <c r="C11" s="16"/>
      <c r="D11" s="58"/>
      <c r="E11" s="24"/>
      <c r="F11" s="24"/>
      <c r="G11" s="58"/>
      <c r="I11" s="16"/>
      <c r="J11" s="24"/>
      <c r="K11" s="24"/>
      <c r="L11" s="119"/>
    </row>
    <row r="12" spans="1:12" ht="16.5" customHeight="1">
      <c r="A12" s="120"/>
      <c r="B12" s="59"/>
      <c r="C12" s="121"/>
      <c r="D12" s="120"/>
      <c r="E12" s="24"/>
      <c r="F12" s="24"/>
      <c r="G12" s="120"/>
      <c r="H12" s="59"/>
      <c r="I12" s="121"/>
      <c r="J12" s="122"/>
      <c r="K12" s="24"/>
      <c r="L12" s="16"/>
    </row>
    <row r="13" spans="1:12" ht="16.5" customHeight="1">
      <c r="A13" s="175" t="s">
        <v>96</v>
      </c>
      <c r="B13" s="176"/>
      <c r="C13" s="177"/>
      <c r="D13" s="35"/>
      <c r="E13" s="35">
        <f>SUM(E9:E10)</f>
        <v>48646532</v>
      </c>
      <c r="F13" s="12"/>
      <c r="G13" s="175" t="s">
        <v>96</v>
      </c>
      <c r="H13" s="176"/>
      <c r="I13" s="177"/>
      <c r="J13" s="35"/>
      <c r="K13" s="35">
        <f>K9</f>
        <v>48646532</v>
      </c>
      <c r="L13" s="12"/>
    </row>
    <row r="14" spans="1:12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18" customHeight="1"/>
    <row r="16" spans="1:12" ht="16.5" customHeight="1">
      <c r="A16" s="117" t="s">
        <v>185</v>
      </c>
      <c r="C16" s="122"/>
      <c r="D16" s="24"/>
      <c r="E16" s="24"/>
      <c r="F16" s="24"/>
      <c r="G16" s="122"/>
      <c r="H16" s="122"/>
      <c r="I16" s="122"/>
      <c r="J16" s="24"/>
      <c r="K16" s="24"/>
      <c r="L16" s="24"/>
    </row>
    <row r="17" spans="1:12" ht="19.5" customHeight="1">
      <c r="A17" s="122"/>
      <c r="B17" s="122"/>
      <c r="C17" s="122"/>
      <c r="D17" s="24"/>
      <c r="E17" s="24"/>
      <c r="F17" s="24"/>
      <c r="G17" s="122"/>
      <c r="H17" s="122"/>
      <c r="I17" s="122"/>
      <c r="J17" s="24"/>
      <c r="K17" s="24"/>
      <c r="L17" s="24"/>
    </row>
    <row r="18" spans="2:4" ht="19.5" customHeight="1">
      <c r="B18" s="118" t="s">
        <v>178</v>
      </c>
      <c r="C18" s="127"/>
      <c r="D18" s="127"/>
    </row>
    <row r="19" ht="19.5" customHeight="1">
      <c r="H19" t="s">
        <v>111</v>
      </c>
    </row>
    <row r="20" ht="19.5" customHeight="1">
      <c r="H20" t="s">
        <v>158</v>
      </c>
    </row>
  </sheetData>
  <sheetProtection/>
  <mergeCells count="12">
    <mergeCell ref="A8:C8"/>
    <mergeCell ref="D8:F8"/>
    <mergeCell ref="G8:I8"/>
    <mergeCell ref="J8:L8"/>
    <mergeCell ref="A13:C13"/>
    <mergeCell ref="G13:I13"/>
    <mergeCell ref="A1:L1"/>
    <mergeCell ref="A2:L2"/>
    <mergeCell ref="A3:L3"/>
    <mergeCell ref="A5:L5"/>
    <mergeCell ref="A7:F7"/>
    <mergeCell ref="G7:L7"/>
  </mergeCells>
  <printOptions/>
  <pageMargins left="1.1023622047244095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FFJクラブ</dc:creator>
  <cp:keywords/>
  <dc:description/>
  <cp:lastModifiedBy>ORISEN1</cp:lastModifiedBy>
  <cp:lastPrinted>2020-04-07T10:51:12Z</cp:lastPrinted>
  <dcterms:created xsi:type="dcterms:W3CDTF">2010-08-13T06:38:39Z</dcterms:created>
  <dcterms:modified xsi:type="dcterms:W3CDTF">2020-04-24T08:02:23Z</dcterms:modified>
  <cp:category/>
  <cp:version/>
  <cp:contentType/>
  <cp:contentStatus/>
</cp:coreProperties>
</file>